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خرداد\آوا نوین\"/>
    </mc:Choice>
  </mc:AlternateContent>
  <xr:revisionPtr revIDLastSave="0" documentId="13_ncr:1_{136959EF-61A2-47D4-A2C6-3CA0BB4F9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سهام!$C$11:$AA$22</definedName>
    <definedName name="_xlnm.Print_Area" localSheetId="4">'اوراق مشارکت'!$A$1:$AN$32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بانکی'!$A$1:$L$30</definedName>
    <definedName name="_xlnm.Print_Area" localSheetId="16">'درآمد سود سهام'!$A$1:$U$31</definedName>
    <definedName name="_xlnm.Print_Area" localSheetId="19">'درآمد ناشی از تغییر قیمت اوراق'!$A$1:$S$35</definedName>
    <definedName name="_xlnm.Print_Area" localSheetId="20">'درآمد ناشی از فروش'!$A$1:$U$25</definedName>
    <definedName name="_xlnm.Print_Area" localSheetId="14">'سایر درآمدها'!$A$1:$F$22</definedName>
    <definedName name="_xlnm.Print_Area" localSheetId="6">سپرده!$A$1:$L$30</definedName>
    <definedName name="_xlnm.Print_Area" localSheetId="1">'سرمایه گذاری ها'!$A$1:$S$22</definedName>
    <definedName name="_xlnm.Print_Area" localSheetId="12">'سرمایه‌گذاری در اوراق بهادار'!$A$1:$U$28</definedName>
    <definedName name="_xlnm.Print_Area" localSheetId="2">سهام!$A$1:$AB$26</definedName>
    <definedName name="_xlnm.Print_Area" localSheetId="17">'سود اوراق بهادار'!$A$1:$T$16</definedName>
    <definedName name="_xlnm.Print_Area" localSheetId="18">'سود سپرده بانکی'!$A$1:$O$29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13" i="15" l="1"/>
  <c r="F12" i="15"/>
  <c r="F13" i="15"/>
  <c r="F11" i="15" l="1"/>
  <c r="F9" i="15"/>
  <c r="D21" i="10"/>
  <c r="F21" i="10"/>
  <c r="H21" i="10"/>
  <c r="J21" i="10"/>
  <c r="L21" i="10"/>
  <c r="N21" i="10"/>
  <c r="P21" i="10"/>
  <c r="R21" i="10"/>
  <c r="D33" i="9"/>
  <c r="F33" i="9"/>
  <c r="H33" i="9"/>
  <c r="J33" i="9"/>
  <c r="L33" i="9"/>
  <c r="N33" i="9"/>
  <c r="P33" i="9"/>
  <c r="R33" i="9"/>
  <c r="D26" i="7"/>
  <c r="F26" i="7"/>
  <c r="H26" i="7"/>
  <c r="J26" i="7"/>
  <c r="L26" i="7"/>
  <c r="N26" i="7"/>
  <c r="T10" i="23"/>
  <c r="P10" i="23"/>
  <c r="N10" i="23"/>
  <c r="J10" i="23"/>
  <c r="T14" i="8"/>
  <c r="R14" i="8"/>
  <c r="P14" i="8"/>
  <c r="N14" i="8"/>
  <c r="L14" i="8"/>
  <c r="J14" i="8"/>
  <c r="H14" i="8"/>
  <c r="F14" i="8"/>
  <c r="D27" i="13"/>
  <c r="H27" i="13"/>
  <c r="D22" i="12"/>
  <c r="F22" i="12"/>
  <c r="V23" i="11"/>
  <c r="D23" i="11"/>
  <c r="D28" i="6"/>
  <c r="F28" i="6"/>
  <c r="H28" i="6"/>
  <c r="J28" i="6"/>
  <c r="L22" i="4"/>
  <c r="H22" i="4"/>
  <c r="F22" i="4"/>
  <c r="AD25" i="3"/>
  <c r="AJ25" i="3"/>
  <c r="AH25" i="3"/>
  <c r="AB25" i="3"/>
  <c r="Z25" i="3"/>
  <c r="X25" i="3"/>
  <c r="V25" i="3"/>
  <c r="T25" i="3"/>
  <c r="R25" i="3"/>
  <c r="P25" i="3"/>
  <c r="E24" i="1"/>
  <c r="O24" i="1"/>
  <c r="Q24" i="1"/>
  <c r="S24" i="1"/>
  <c r="W24" i="1"/>
  <c r="Y24" i="1"/>
  <c r="O15" i="16"/>
  <c r="M15" i="16"/>
  <c r="K15" i="16"/>
  <c r="I15" i="16"/>
  <c r="G15" i="16"/>
  <c r="E15" i="16"/>
  <c r="F13" i="14"/>
  <c r="H22" i="12"/>
  <c r="J22" i="12"/>
  <c r="L22" i="12"/>
  <c r="N22" i="12"/>
  <c r="P22" i="12"/>
  <c r="R22" i="12"/>
  <c r="F23" i="11"/>
  <c r="H23" i="11"/>
  <c r="J23" i="11"/>
  <c r="N23" i="11"/>
  <c r="P23" i="11"/>
  <c r="R23" i="11"/>
  <c r="T23" i="11"/>
  <c r="L23" i="11"/>
  <c r="E28" i="6"/>
  <c r="G28" i="6"/>
  <c r="I28" i="6"/>
  <c r="D13" i="14"/>
  <c r="F10" i="15" s="1"/>
  <c r="G24" i="1"/>
  <c r="I24" i="1"/>
  <c r="K24" i="1"/>
  <c r="M24" i="1"/>
  <c r="I14" i="16" s="1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L13" i="6" l="1"/>
  <c r="L17" i="6"/>
  <c r="L21" i="6"/>
  <c r="L25" i="6"/>
  <c r="L15" i="6"/>
  <c r="L23" i="6"/>
  <c r="L16" i="6"/>
  <c r="L24" i="6"/>
  <c r="L14" i="6"/>
  <c r="L18" i="6"/>
  <c r="L22" i="6"/>
  <c r="L26" i="6"/>
  <c r="L11" i="6"/>
  <c r="L19" i="6"/>
  <c r="L12" i="6"/>
  <c r="L20" i="6"/>
  <c r="L10" i="6"/>
  <c r="AL14" i="3"/>
  <c r="AL18" i="3"/>
  <c r="AL22" i="3"/>
  <c r="AL15" i="3"/>
  <c r="AL19" i="3"/>
  <c r="AL23" i="3"/>
  <c r="AL17" i="3"/>
  <c r="AL16" i="3"/>
  <c r="AL20" i="3"/>
  <c r="AL21" i="3"/>
  <c r="Q15" i="16"/>
  <c r="AA14" i="1"/>
  <c r="AA18" i="1"/>
  <c r="AA22" i="1"/>
  <c r="AA21" i="1"/>
  <c r="AA15" i="1"/>
  <c r="AA19" i="1"/>
  <c r="AA17" i="1"/>
  <c r="AA12" i="1"/>
  <c r="AA16" i="1"/>
  <c r="AA20" i="1"/>
  <c r="AA13" i="1"/>
  <c r="J12" i="15"/>
  <c r="J10" i="15"/>
  <c r="J11" i="15"/>
  <c r="AA11" i="1"/>
  <c r="Q13" i="16"/>
  <c r="AL13" i="3"/>
  <c r="Q17" i="16"/>
  <c r="Q12" i="16"/>
  <c r="Q14" i="16"/>
  <c r="J9" i="15"/>
  <c r="AF14" i="5"/>
  <c r="L28" i="6" l="1"/>
  <c r="AL25" i="3"/>
  <c r="AA24" i="1"/>
  <c r="J15" i="15"/>
  <c r="E22" i="12"/>
  <c r="G22" i="12"/>
  <c r="I22" i="12"/>
  <c r="K22" i="12"/>
  <c r="M22" i="12"/>
  <c r="O22" i="12"/>
  <c r="Q22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<sst xmlns="http://schemas.openxmlformats.org/spreadsheetml/2006/main" count="879" uniqueCount="247">
  <si>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</si>
  <si>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</si>
  <si>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</si>
  <si>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</si>
  <si>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</si>
  <si>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</si>
  <si>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</si>
  <si>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</si>
  <si>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</si>
  <si>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</si>
  <si>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</si>
  <si>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</si>
  <si>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</si>
  <si>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</si>
  <si>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</si>
  <si>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</si>
  <si>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</si>
  <si>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</si>
  <si>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</si>
  <si>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</si>
  <si>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</si>
  <si>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</si>
  <si>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</si>
  <si>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</si>
  <si>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</si>
  <si>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</si>
  <si>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</si>
  <si>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</si>
  <si>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</si>
  <si>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</si>
  <si>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</si>
  <si>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</si>
  <si>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</si>
  <si>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</si>
  <si>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</si>
  <si>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</si>
  <si>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</si>
  <si>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</si>
  <si>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</si>
  <si>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</si>
  <si>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</si>
  <si>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</si>
  <si>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</si>
  <si>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</si>
  <si>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</si>
  <si>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</si>
  <si>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</si>
  <si>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</si>
  <si>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</si>
  <si>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</si>
  <si>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</si>
  <si>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</si>
  <si>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</si>
  <si>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</si>
  <si>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</si>
  <si>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</si>
  <si>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</si>
  <si>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</si>
  <si>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</si>
  <si>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</si>
  <si>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</si>
  <si>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</si>
  <si>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</si>
  <si>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</si>
  <si>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</si>
  <si>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</si>
  <si>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</si>
  <si>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</si>
  <si>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</si>
  <si>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</si>
  <si>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</si>
  <si>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</si>
  <si>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</si>
  <si>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</si>
  <si>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</si>
  <si>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</si>
  <si>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</si>
  <si>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</si>
  <si>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</si>
  <si>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</si>
  <si>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</si>
  <si>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</si>
  <si>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</si>
  <si>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</si>
  <si>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</si>
  <si>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</si>
  <si>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</si>
  <si>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</si>
  <si>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</si>
  <si>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</si>
  <si>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</si>
  <si>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</si>
  <si>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</si>
  <si>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</si>
  <si>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</si>
  <si>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ایران خودرو دیزل</t>
  </si>
  <si>
    <t>پویا زرکان آق دره</t>
  </si>
  <si>
    <t>اسنادخزانه-م5بودجه00-030626</t>
  </si>
  <si>
    <t>1403/06/26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</si>
  <si>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</si>
  <si>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</si>
  <si>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</si>
  <si>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</si>
  <si>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1403/02/31</t>
  </si>
  <si>
    <t>1403/02/01</t>
  </si>
  <si>
    <t>تعدیل کارمزد کارگزار</t>
  </si>
  <si>
    <t>برای ماه منتهی به 1403/03/31</t>
  </si>
  <si>
    <t>1403/03/31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</si>
  <si>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</si>
  <si>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</si>
  <si>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</si>
  <si>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</si>
  <si>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</si>
  <si>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</si>
  <si>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</si>
  <si>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</si>
  <si>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</si>
  <si>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</si>
  <si>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</si>
  <si>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</si>
  <si>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</si>
  <si>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</si>
  <si>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</si>
  <si>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</si>
  <si>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</si>
  <si>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</si>
  <si>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</si>
  <si>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</si>
  <si>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</si>
  <si>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</si>
  <si>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</si>
  <si>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</si>
  <si>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</si>
  <si>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</si>
  <si>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</si>
  <si>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</si>
  <si>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</si>
  <si>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</si>
  <si>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</si>
  <si>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</si>
  <si>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</si>
  <si>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</si>
  <si>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</si>
  <si>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</si>
  <si>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</si>
  <si>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</si>
  <si>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</si>
  <si>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</si>
  <si>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</si>
  <si>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</si>
  <si>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</si>
  <si>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</si>
  <si>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</si>
  <si>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</si>
  <si>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</si>
  <si>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</si>
  <si>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</si>
  <si>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</si>
  <si>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</si>
  <si>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</si>
  <si>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</si>
  <si>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</si>
  <si>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</si>
  <si>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</si>
  <si>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</si>
  <si>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</si>
  <si>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</si>
  <si>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</si>
  <si>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</si>
  <si>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</si>
  <si>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</si>
  <si>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</si>
  <si>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</si>
  <si>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</si>
  <si>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</si>
  <si>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</si>
  <si>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</si>
  <si>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</si>
  <si>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</si>
  <si>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</si>
  <si>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</si>
  <si>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</si>
  <si>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</si>
  <si>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</si>
  <si>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</si>
  <si>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</si>
  <si>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</si>
  <si>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</si>
  <si>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</si>
  <si>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</si>
  <si>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</si>
  <si>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</si>
  <si>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</si>
  <si>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</si>
  <si>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</si>
  <si>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</si>
  <si>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</si>
  <si>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</si>
  <si>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</si>
  <si>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1400/04/14</t>
  </si>
  <si>
    <t>1403/09/12</t>
  </si>
  <si>
    <t>1403/08/21</t>
  </si>
  <si>
    <t>مرابحه عام دولت112-ش.خ 040408</t>
  </si>
  <si>
    <t>1401/06/08</t>
  </si>
  <si>
    <t>1404/04/07</t>
  </si>
  <si>
    <t>سپرده کوتاه مدت بانک پارسیان ملاصدرا 47000989203600 نرخ سود 0 درصد</t>
  </si>
  <si>
    <t>سپرده کوتاه مدت بانک ایران زمین  114-840-1396301-1 نرخ سود 0 درصد</t>
  </si>
  <si>
    <t>سپرده کوتاه مدت بانک آینده مرکزی 0203653785004 نرخ سود 0 درصد</t>
  </si>
  <si>
    <t>سپرده کوتاه مدت بانک دی ناصرخسرو 0205489190004 نرخ سود 0 درصد</t>
  </si>
  <si>
    <t>سپرده کوتاه مدت بانک ایران زمین انقلاب 114-840-1396301-2 نرخ سود 0 درصد</t>
  </si>
  <si>
    <t>سپرده کوتاه مدت بانک سامان ملاصدرا 829-810-4003803-1 نرخ سود 0 درصد</t>
  </si>
  <si>
    <t>سپرده کوتاه مدت بانک خاورمیانه نیایش  1013-10-810-707074697 نرخ سود 0 درصد</t>
  </si>
  <si>
    <t>سپرده کوتاه مدت بانک پاسارگاد ملاصدرا 2118100164312071 نرخ سود 0 درصد</t>
  </si>
  <si>
    <t>سپرده بلند مدت بانک پاسارگاد ملاصدرا 211307164312072 نرخ سود 22 درصد</t>
  </si>
  <si>
    <t>سپرده بلند مدت بانک پاسارگاد ملاصدرا 211307164312073  نرخ سود 22 درصد</t>
  </si>
  <si>
    <t>سپرده کوتاه مدت موسسه اعتباری ملل نارمک 026610277000000401 نرخ سود 0 درصد</t>
  </si>
  <si>
    <t>سپرده کوتاه مدت بانک گردشگری اقدسیه 141.9967.1452725.1 نرخ سود 0 درصد</t>
  </si>
  <si>
    <t>سپرده بلند مدت بانک گردشگری اقدسیه 141.333.1452725.1 نرخ سود 23 درصد</t>
  </si>
  <si>
    <t>سپرده بلند مدت موسسه اعتباری ملل نارمک 026660345000000559 نرخ سود 20.5 درصد</t>
  </si>
  <si>
    <t>سپرده بلند مدت موسسه اعتباری ملل نارمک 026660345000000704 نرخ سود 23 درصد</t>
  </si>
  <si>
    <t>سپرده کوتاه مدت بانک تجارت مرکزی 0279001525930 نرخ سود 0 درصد</t>
  </si>
  <si>
    <t>سپرده بلند مدت بانک تجارت مرکزی 0479602809252 نرخ سود 23 درصد</t>
  </si>
  <si>
    <t>سپرده بلند مدت موسسه اعتباری ملل نارمک 026660357000000008 نرخ سود 22 درصد</t>
  </si>
  <si>
    <t>سپرده بلند مدت موسسه اعتباری ملل نارمک 026660357000000023 نرخ سود 22 درصد</t>
  </si>
  <si>
    <t>معین برای سایر درآمدهای تنزیل سود سهام</t>
  </si>
  <si>
    <t>معین برای سایر درآمدهای تنزیل سود بانک</t>
  </si>
  <si>
    <t xml:space="preserve"> 2.1سرمایه گذاری در اوراق مشتقه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</si>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</sst>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4" fontId="0" fillId="0" borderId="0" xfId="0" applyNumberForma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43" fontId="4" fillId="0" borderId="0" xfId="1" applyFont="1" applyAlignment="1">
      <alignment horizontal="center" vertical="center" wrapText="1"/>
    </xf>
    <xf numFmtId="43" fontId="4" fillId="0" borderId="4" xfId="2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6" xfId="3" applyFont="1" applyBorder="1" applyAlignment="1">
      <alignment horizontal="right" vertical="top"/>
    </xf>
    <xf numFmtId="3" fontId="24" fillId="0" borderId="6" xfId="3" applyNumberFormat="1" applyFont="1" applyBorder="1" applyAlignment="1">
      <alignment horizontal="right" vertical="top"/>
    </xf>
    <xf numFmtId="4" fontId="24" fillId="0" borderId="6" xfId="3" applyNumberFormat="1" applyFont="1" applyBorder="1" applyAlignment="1">
      <alignment horizontal="right" vertical="top"/>
    </xf>
    <xf numFmtId="0" fontId="24" fillId="0" borderId="6" xfId="3" applyFont="1" applyBorder="1" applyAlignment="1">
      <alignment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1775FDE9-00E5-4D7E-843F-07CB7AE310C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590549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0B8D97-6AD2-426B-9464-1330A071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1" y="0"/>
          <a:ext cx="7905749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P31" sqref="P31"/>
    </sheetView>
  </sheetViews>
  <sheetFormatPr defaultRowHeight="1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D20"/>
  <sheetViews>
    <sheetView rightToLeft="1" view="pageBreakPreview" topLeftCell="A4" zoomScale="85" zoomScaleNormal="85" zoomScaleSheetLayoutView="85" workbookViewId="0">
      <selection activeCell="H18" sqref="H18"/>
    </sheetView>
  </sheetViews>
  <sheetFormatPr defaultRowHeight="21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/>
    <row r="2" spans="2:30" ht="26.25" customHeight="1">
      <c r="B2" s="171" t="s">
        <v>184</v>
      </c>
      <c r="C2" s="171"/>
      <c r="D2" s="171"/>
      <c r="E2" s="171"/>
      <c r="F2" s="171"/>
      <c r="G2" s="171"/>
      <c r="H2" s="171"/>
      <c r="I2" s="171"/>
      <c r="J2" s="171"/>
    </row>
    <row r="3" spans="2:30" ht="26.25" customHeight="1">
      <c r="B3" s="171" t="s">
        <v>38</v>
      </c>
      <c r="C3" s="171"/>
      <c r="D3" s="171"/>
      <c r="E3" s="171"/>
      <c r="F3" s="171"/>
      <c r="G3" s="171"/>
      <c r="H3" s="171"/>
      <c r="I3" s="171"/>
      <c r="J3" s="171"/>
    </row>
    <row r="4" spans="2:30" ht="26.25" customHeight="1">
      <c r="B4" s="171" t="s">
        <v>106</v>
      </c>
      <c r="C4" s="171"/>
      <c r="D4" s="171"/>
      <c r="E4" s="171"/>
      <c r="F4" s="171"/>
      <c r="G4" s="171"/>
      <c r="H4" s="171"/>
      <c r="I4" s="171"/>
      <c r="J4" s="171"/>
    </row>
    <row r="5" spans="2:30" ht="26.25" customHeight="1"/>
    <row r="6" spans="2:30" ht="26.25" customHeight="1">
      <c r="B6" s="12" t="s">
        <v>82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>
      <c r="B8" s="211" t="s">
        <v>42</v>
      </c>
      <c r="C8" s="29"/>
      <c r="D8" s="127" t="s">
        <v>125</v>
      </c>
      <c r="E8" s="29"/>
      <c r="F8" s="211" t="s">
        <v>35</v>
      </c>
      <c r="G8" s="29"/>
      <c r="H8" s="211" t="s">
        <v>59</v>
      </c>
      <c r="I8" s="29"/>
      <c r="J8" s="211" t="s">
        <v>11</v>
      </c>
    </row>
    <row r="9" spans="2:30" s="4" customFormat="1" ht="26.25" customHeight="1">
      <c r="B9" s="4" t="s">
        <v>126</v>
      </c>
      <c r="D9" s="149" t="s">
        <v>244</v>
      </c>
      <c r="F9" s="66">
        <f>'درآمد سپرده بانکی'!D27</f>
        <v>1941454108</v>
      </c>
      <c r="H9" s="151">
        <f>F9/$F$15</f>
        <v>0.69777670887208443</v>
      </c>
      <c r="I9" s="6"/>
      <c r="J9" s="151">
        <f>F9/'سرمایه گذاری ها'!$O$17</f>
        <v>9.7733293851659676E-3</v>
      </c>
    </row>
    <row r="10" spans="2:30" s="4" customFormat="1" ht="26.25" customHeight="1">
      <c r="B10" s="4" t="s">
        <v>66</v>
      </c>
      <c r="D10" s="149" t="s">
        <v>182</v>
      </c>
      <c r="F10" s="66">
        <f>'سایر درآمدها'!D13</f>
        <v>3</v>
      </c>
      <c r="H10" s="151">
        <f>F10/$F$15</f>
        <v>1.0782279725234964E-9</v>
      </c>
      <c r="I10" s="6"/>
      <c r="J10" s="151">
        <f>F10/'سرمایه گذاری ها'!$O$17</f>
        <v>1.5102076343026237E-11</v>
      </c>
    </row>
    <row r="11" spans="2:30" s="4" customFormat="1" ht="26.25" customHeight="1">
      <c r="B11" s="4" t="s">
        <v>127</v>
      </c>
      <c r="D11" s="149" t="s">
        <v>245</v>
      </c>
      <c r="F11" s="66">
        <f>'درآمد سرمایه گذاری در صندوق'!J9</f>
        <v>0</v>
      </c>
      <c r="H11" s="151">
        <f>F11/$F$15</f>
        <v>0</v>
      </c>
      <c r="I11" s="6"/>
      <c r="J11" s="151">
        <f>F11/'سرمایه گذاری ها'!$O$17</f>
        <v>0</v>
      </c>
    </row>
    <row r="12" spans="2:30" s="4" customFormat="1" ht="26.25" customHeight="1">
      <c r="B12" s="4" t="s">
        <v>128</v>
      </c>
      <c r="D12" s="149" t="s">
        <v>246</v>
      </c>
      <c r="F12" s="66">
        <f>'سرمایه‌گذاری در اوراق بهادار'!J22</f>
        <v>576332874</v>
      </c>
      <c r="H12" s="151">
        <f>F12/$F$15</f>
        <v>0.20713940874388659</v>
      </c>
      <c r="I12" s="6"/>
      <c r="J12" s="151">
        <f>F12/'سرمایه گذاری ها'!$O$17</f>
        <v>2.901274354047907E-3</v>
      </c>
    </row>
    <row r="13" spans="2:30" s="4" customFormat="1" ht="26.25" customHeight="1">
      <c r="B13" s="4" t="s">
        <v>130</v>
      </c>
      <c r="D13" s="148" t="s">
        <v>129</v>
      </c>
      <c r="F13" s="66">
        <f>'سرمایه‌گذاری در سهام'!J23</f>
        <v>264555967</v>
      </c>
      <c r="H13" s="151">
        <f>F13/$F$15</f>
        <v>9.5083881305801005E-2</v>
      </c>
      <c r="I13" s="6"/>
      <c r="J13" s="151">
        <f>F13/'سرمایه گذاری ها'!$O$17</f>
        <v>1.3317814702123766E-3</v>
      </c>
    </row>
    <row r="14" spans="2:30" s="4" customFormat="1" ht="26.25" customHeight="1">
      <c r="F14" s="66"/>
      <c r="H14" s="150"/>
      <c r="I14" s="6"/>
      <c r="J14" s="151"/>
    </row>
    <row r="15" spans="2:30" ht="24.75" thickBot="1">
      <c r="B15" s="23" t="s">
        <v>67</v>
      </c>
      <c r="D15" s="23"/>
      <c r="F15" s="67">
        <f>SUM(F9:F14)</f>
        <v>2782342952</v>
      </c>
      <c r="G15" s="18"/>
      <c r="H15" s="152">
        <f>SUM(H9:H14)</f>
        <v>1</v>
      </c>
      <c r="I15" s="52"/>
      <c r="J15" s="152">
        <f>SUM(J9:J14)</f>
        <v>1.4006385224528326E-2</v>
      </c>
    </row>
    <row r="16" spans="2:30" ht="21.75" thickTop="1">
      <c r="F16" s="3"/>
    </row>
    <row r="20" spans="2:12" ht="26.25" customHeight="1">
      <c r="B20" s="210">
        <v>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dimension ref="A1:W19"/>
  <sheetViews>
    <sheetView rightToLeft="1" zoomScaleNormal="100" workbookViewId="0">
      <selection activeCell="S15" sqref="S15"/>
    </sheetView>
  </sheetViews>
  <sheetFormatPr defaultRowHeight="1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8.7109375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9.140625" customWidth="1"/>
    <col min="17" max="17" width="7.28515625" customWidth="1"/>
    <col min="18" max="18" width="0.85546875" customWidth="1"/>
    <col min="19" max="19" width="13.140625" bestFit="1" customWidth="1"/>
    <col min="20" max="20" width="0.85546875" customWidth="1"/>
    <col min="21" max="21" width="13.140625" bestFit="1" customWidth="1"/>
    <col min="22" max="22" width="0.85546875" customWidth="1"/>
    <col min="23" max="23" width="17.28515625" bestFit="1" customWidth="1"/>
  </cols>
  <sheetData>
    <row r="1" spans="1:23" ht="25.5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</row>
    <row r="2" spans="1:23" ht="25.5">
      <c r="A2" s="192" t="s">
        <v>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</row>
    <row r="3" spans="1:23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</row>
    <row r="4" spans="1:23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ht="24">
      <c r="A5" s="170" t="s">
        <v>233</v>
      </c>
      <c r="B5" s="206" t="s">
        <v>131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</row>
    <row r="6" spans="1:23" ht="21">
      <c r="A6" s="129"/>
      <c r="B6" s="129"/>
      <c r="C6" s="129"/>
      <c r="D6" s="191" t="s">
        <v>40</v>
      </c>
      <c r="E6" s="191"/>
      <c r="F6" s="191"/>
      <c r="G6" s="191"/>
      <c r="H6" s="191"/>
      <c r="I6" s="191"/>
      <c r="J6" s="191"/>
      <c r="K6" s="191"/>
      <c r="L6" s="191"/>
      <c r="M6" s="129"/>
      <c r="N6" s="191" t="s">
        <v>132</v>
      </c>
      <c r="O6" s="191"/>
      <c r="P6" s="191"/>
      <c r="Q6" s="191"/>
      <c r="R6" s="191"/>
      <c r="S6" s="191"/>
      <c r="T6" s="191"/>
      <c r="U6" s="191"/>
      <c r="V6" s="191"/>
      <c r="W6" s="191"/>
    </row>
    <row r="7" spans="1:23" ht="21">
      <c r="A7" s="129"/>
      <c r="B7" s="129"/>
      <c r="C7" s="129"/>
      <c r="D7" s="130"/>
      <c r="E7" s="130"/>
      <c r="F7" s="130"/>
      <c r="G7" s="130"/>
      <c r="H7" s="130"/>
      <c r="I7" s="130"/>
      <c r="J7" s="187" t="s">
        <v>61</v>
      </c>
      <c r="K7" s="187"/>
      <c r="L7" s="187"/>
      <c r="M7" s="129"/>
      <c r="N7" s="130"/>
      <c r="O7" s="130"/>
      <c r="P7" s="130"/>
      <c r="Q7" s="130"/>
      <c r="R7" s="130"/>
      <c r="S7" s="130"/>
      <c r="T7" s="130"/>
      <c r="U7" s="187" t="s">
        <v>61</v>
      </c>
      <c r="V7" s="187"/>
      <c r="W7" s="187"/>
    </row>
    <row r="8" spans="1:23" ht="21">
      <c r="A8" s="191" t="s">
        <v>121</v>
      </c>
      <c r="B8" s="191"/>
      <c r="C8" s="129"/>
      <c r="D8" s="131" t="s">
        <v>133</v>
      </c>
      <c r="E8" s="129"/>
      <c r="F8" s="131" t="s">
        <v>57</v>
      </c>
      <c r="G8" s="129"/>
      <c r="H8" s="131" t="s">
        <v>58</v>
      </c>
      <c r="I8" s="129"/>
      <c r="J8" s="132" t="s">
        <v>35</v>
      </c>
      <c r="K8" s="130"/>
      <c r="L8" s="132" t="s">
        <v>59</v>
      </c>
      <c r="M8" s="129"/>
      <c r="N8" s="131" t="s">
        <v>133</v>
      </c>
      <c r="O8" s="129"/>
      <c r="P8" s="191" t="s">
        <v>57</v>
      </c>
      <c r="Q8" s="191"/>
      <c r="R8" s="129"/>
      <c r="S8" s="131" t="s">
        <v>58</v>
      </c>
      <c r="T8" s="129"/>
      <c r="U8" s="132" t="s">
        <v>35</v>
      </c>
      <c r="V8" s="130"/>
      <c r="W8" s="132" t="s">
        <v>59</v>
      </c>
    </row>
    <row r="9" spans="1:23">
      <c r="D9">
        <v>0</v>
      </c>
      <c r="F9">
        <v>0</v>
      </c>
      <c r="H9">
        <v>0</v>
      </c>
      <c r="J9">
        <v>0</v>
      </c>
    </row>
    <row r="11" spans="1:23" ht="21">
      <c r="A11" s="191"/>
      <c r="B11" s="191"/>
      <c r="C11" s="129"/>
      <c r="D11" s="131"/>
      <c r="E11" s="129"/>
      <c r="F11" s="131"/>
      <c r="G11" s="129"/>
      <c r="H11" s="131"/>
      <c r="I11" s="129"/>
      <c r="J11" s="132"/>
      <c r="K11" s="130"/>
      <c r="L11" s="132"/>
      <c r="M11" s="129"/>
      <c r="N11" s="131"/>
      <c r="O11" s="129"/>
      <c r="P11" s="191"/>
      <c r="Q11" s="191"/>
      <c r="R11" s="129"/>
      <c r="S11" s="131"/>
      <c r="T11" s="129"/>
      <c r="U11" s="132"/>
      <c r="V11" s="130"/>
      <c r="W11" s="132"/>
    </row>
    <row r="12" spans="1:23" ht="21">
      <c r="A12" s="191" t="s">
        <v>61</v>
      </c>
      <c r="B12" s="191"/>
      <c r="C12" s="129"/>
      <c r="D12" s="131"/>
      <c r="E12" s="129"/>
      <c r="F12" s="131"/>
      <c r="G12" s="129"/>
      <c r="H12" s="131"/>
      <c r="I12" s="129"/>
      <c r="J12" s="132"/>
      <c r="K12" s="130"/>
      <c r="L12" s="132"/>
      <c r="M12" s="129"/>
      <c r="N12" s="131"/>
      <c r="O12" s="129"/>
      <c r="P12" s="191"/>
      <c r="Q12" s="191"/>
      <c r="R12" s="129"/>
      <c r="S12" s="131"/>
      <c r="T12" s="129"/>
      <c r="U12" s="132"/>
      <c r="V12" s="130"/>
      <c r="W12" s="132"/>
    </row>
    <row r="19" spans="2:23" ht="21">
      <c r="B19" s="202">
        <v>10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</row>
  </sheetData>
  <mergeCells count="15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  <mergeCell ref="B19:W19"/>
    <mergeCell ref="A11:B11"/>
    <mergeCell ref="P11:Q11"/>
    <mergeCell ref="A12:B12"/>
    <mergeCell ref="P12:Q12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6"/>
  <sheetViews>
    <sheetView rightToLeft="1" zoomScale="70" zoomScaleNormal="70" zoomScaleSheetLayoutView="70" workbookViewId="0">
      <selection activeCell="B8" sqref="B8:B9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212" t="s">
        <v>184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</row>
    <row r="3" spans="2:28" ht="35.25">
      <c r="B3" s="212" t="s">
        <v>38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</row>
    <row r="4" spans="2:28" ht="35.25">
      <c r="B4" s="212" t="s">
        <v>106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7" spans="2:28" s="2" customFormat="1" ht="30">
      <c r="B7" s="12" t="s">
        <v>234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>
      <c r="B8" s="172" t="s">
        <v>1</v>
      </c>
      <c r="D8" s="173" t="s">
        <v>40</v>
      </c>
      <c r="E8" s="173" t="s">
        <v>40</v>
      </c>
      <c r="F8" s="173" t="s">
        <v>40</v>
      </c>
      <c r="G8" s="173" t="s">
        <v>40</v>
      </c>
      <c r="H8" s="173" t="s">
        <v>40</v>
      </c>
      <c r="I8" s="173" t="s">
        <v>40</v>
      </c>
      <c r="J8" s="173" t="s">
        <v>40</v>
      </c>
      <c r="K8" s="173" t="s">
        <v>40</v>
      </c>
      <c r="L8" s="173" t="s">
        <v>40</v>
      </c>
      <c r="N8" s="173" t="s">
        <v>41</v>
      </c>
      <c r="O8" s="173" t="s">
        <v>41</v>
      </c>
      <c r="P8" s="173" t="s">
        <v>41</v>
      </c>
      <c r="Q8" s="173" t="s">
        <v>41</v>
      </c>
      <c r="R8" s="173" t="s">
        <v>41</v>
      </c>
      <c r="S8" s="173" t="s">
        <v>41</v>
      </c>
      <c r="T8" s="173" t="s">
        <v>41</v>
      </c>
      <c r="U8" s="173" t="s">
        <v>41</v>
      </c>
      <c r="V8" s="173" t="s">
        <v>41</v>
      </c>
    </row>
    <row r="9" spans="2:28" s="32" customFormat="1" ht="55.5" customHeight="1">
      <c r="B9" s="172" t="s">
        <v>1</v>
      </c>
      <c r="D9" s="213" t="s">
        <v>56</v>
      </c>
      <c r="E9" s="33"/>
      <c r="F9" s="213" t="s">
        <v>57</v>
      </c>
      <c r="G9" s="33"/>
      <c r="H9" s="213" t="s">
        <v>58</v>
      </c>
      <c r="I9" s="33"/>
      <c r="J9" s="213" t="s">
        <v>35</v>
      </c>
      <c r="K9" s="33"/>
      <c r="L9" s="213" t="s">
        <v>59</v>
      </c>
      <c r="N9" s="213" t="s">
        <v>56</v>
      </c>
      <c r="O9" s="33"/>
      <c r="P9" s="213" t="s">
        <v>57</v>
      </c>
      <c r="Q9" s="33"/>
      <c r="R9" s="213" t="s">
        <v>58</v>
      </c>
      <c r="S9" s="33"/>
      <c r="T9" s="213" t="s">
        <v>35</v>
      </c>
      <c r="U9" s="33"/>
      <c r="V9" s="213" t="s">
        <v>59</v>
      </c>
    </row>
    <row r="10" spans="2:28">
      <c r="B10" s="4" t="s">
        <v>86</v>
      </c>
      <c r="D10" s="66">
        <v>0</v>
      </c>
      <c r="E10" s="121"/>
      <c r="F10" s="66">
        <v>186127044</v>
      </c>
      <c r="G10" s="121"/>
      <c r="H10" s="66">
        <v>-27013801</v>
      </c>
      <c r="I10" s="121"/>
      <c r="J10" s="66">
        <v>159113243</v>
      </c>
      <c r="K10" s="121"/>
      <c r="L10" s="136">
        <v>6.2</v>
      </c>
      <c r="M10" s="121"/>
      <c r="N10" s="66">
        <v>0</v>
      </c>
      <c r="O10" s="121"/>
      <c r="P10" s="66">
        <v>-35785801</v>
      </c>
      <c r="Q10" s="121"/>
      <c r="R10" s="66">
        <v>-27013801</v>
      </c>
      <c r="S10" s="121"/>
      <c r="T10" s="66">
        <v>-62799602</v>
      </c>
      <c r="U10" s="121"/>
      <c r="V10" s="134">
        <v>-1.1200000000000001</v>
      </c>
    </row>
    <row r="11" spans="2:28">
      <c r="B11" s="4" t="s">
        <v>102</v>
      </c>
      <c r="D11" s="66">
        <v>0</v>
      </c>
      <c r="E11" s="121"/>
      <c r="F11" s="66">
        <v>0</v>
      </c>
      <c r="G11" s="121"/>
      <c r="H11" s="66">
        <v>195111779</v>
      </c>
      <c r="I11" s="121"/>
      <c r="J11" s="66">
        <v>195111779</v>
      </c>
      <c r="K11" s="121"/>
      <c r="L11" s="136">
        <v>7.6</v>
      </c>
      <c r="M11" s="121"/>
      <c r="N11" s="66">
        <v>0</v>
      </c>
      <c r="O11" s="121"/>
      <c r="P11" s="66">
        <v>0</v>
      </c>
      <c r="Q11" s="121"/>
      <c r="R11" s="66">
        <v>195111779</v>
      </c>
      <c r="S11" s="121"/>
      <c r="T11" s="66">
        <v>195111779</v>
      </c>
      <c r="U11" s="121"/>
      <c r="V11" s="134">
        <v>3.47</v>
      </c>
    </row>
    <row r="12" spans="2:28">
      <c r="B12" s="4" t="s">
        <v>100</v>
      </c>
      <c r="D12" s="66">
        <v>387617000</v>
      </c>
      <c r="E12" s="121"/>
      <c r="F12" s="66">
        <v>-372164785</v>
      </c>
      <c r="G12" s="121"/>
      <c r="H12" s="66">
        <v>0</v>
      </c>
      <c r="I12" s="121"/>
      <c r="J12" s="66">
        <v>15452215</v>
      </c>
      <c r="K12" s="121"/>
      <c r="L12" s="136">
        <v>0.6</v>
      </c>
      <c r="M12" s="121"/>
      <c r="N12" s="66">
        <v>387617000</v>
      </c>
      <c r="O12" s="121"/>
      <c r="P12" s="66">
        <v>-599724738</v>
      </c>
      <c r="Q12" s="121"/>
      <c r="R12" s="66">
        <v>0</v>
      </c>
      <c r="S12" s="121"/>
      <c r="T12" s="66">
        <v>-212107738</v>
      </c>
      <c r="U12" s="121"/>
      <c r="V12" s="134">
        <v>-3.77</v>
      </c>
    </row>
    <row r="13" spans="2:28">
      <c r="B13" s="4" t="s">
        <v>88</v>
      </c>
      <c r="D13" s="66">
        <v>239580268</v>
      </c>
      <c r="E13" s="121"/>
      <c r="F13" s="66">
        <v>-230331543</v>
      </c>
      <c r="G13" s="121"/>
      <c r="H13" s="66">
        <v>0</v>
      </c>
      <c r="I13" s="121"/>
      <c r="J13" s="66">
        <v>9248725</v>
      </c>
      <c r="K13" s="121"/>
      <c r="L13" s="136">
        <v>0.36</v>
      </c>
      <c r="M13" s="121"/>
      <c r="N13" s="66">
        <v>239580268</v>
      </c>
      <c r="O13" s="121"/>
      <c r="P13" s="66">
        <v>-608733366</v>
      </c>
      <c r="Q13" s="121"/>
      <c r="R13" s="66">
        <v>0</v>
      </c>
      <c r="S13" s="121"/>
      <c r="T13" s="66">
        <v>-369153098</v>
      </c>
      <c r="U13" s="121"/>
      <c r="V13" s="134">
        <v>-6.56</v>
      </c>
    </row>
    <row r="14" spans="2:28">
      <c r="B14" s="4" t="s">
        <v>91</v>
      </c>
      <c r="D14" s="66">
        <v>315263861</v>
      </c>
      <c r="E14" s="121"/>
      <c r="F14" s="66">
        <v>89210362</v>
      </c>
      <c r="G14" s="121"/>
      <c r="H14" s="66">
        <v>0</v>
      </c>
      <c r="I14" s="121"/>
      <c r="J14" s="66">
        <v>404474223</v>
      </c>
      <c r="K14" s="121"/>
      <c r="L14" s="136">
        <v>15.76</v>
      </c>
      <c r="M14" s="121"/>
      <c r="N14" s="66">
        <v>315263861</v>
      </c>
      <c r="O14" s="121"/>
      <c r="P14" s="66">
        <v>-936708791</v>
      </c>
      <c r="Q14" s="121"/>
      <c r="R14" s="66">
        <v>0</v>
      </c>
      <c r="S14" s="121"/>
      <c r="T14" s="66">
        <v>-621444930</v>
      </c>
      <c r="U14" s="121"/>
      <c r="V14" s="134">
        <v>-11.04</v>
      </c>
    </row>
    <row r="15" spans="2:28">
      <c r="B15" s="4" t="s">
        <v>87</v>
      </c>
      <c r="D15" s="66">
        <v>0</v>
      </c>
      <c r="E15" s="121"/>
      <c r="F15" s="66">
        <v>-13937633</v>
      </c>
      <c r="G15" s="121"/>
      <c r="H15" s="66">
        <v>0</v>
      </c>
      <c r="I15" s="121"/>
      <c r="J15" s="66">
        <v>-13937633</v>
      </c>
      <c r="K15" s="121"/>
      <c r="L15" s="136">
        <v>-0.54</v>
      </c>
      <c r="M15" s="121"/>
      <c r="N15" s="66">
        <v>4973155</v>
      </c>
      <c r="O15" s="121"/>
      <c r="P15" s="66">
        <v>-113677853</v>
      </c>
      <c r="Q15" s="121"/>
      <c r="R15" s="66">
        <v>0</v>
      </c>
      <c r="S15" s="121"/>
      <c r="T15" s="66">
        <v>-108704698</v>
      </c>
      <c r="U15" s="121"/>
      <c r="V15" s="134">
        <v>-1.93</v>
      </c>
    </row>
    <row r="16" spans="2:28">
      <c r="B16" s="4" t="s">
        <v>186</v>
      </c>
      <c r="D16" s="66">
        <v>0</v>
      </c>
      <c r="E16" s="121"/>
      <c r="F16" s="66">
        <v>-88306431</v>
      </c>
      <c r="G16" s="121"/>
      <c r="H16" s="66">
        <v>0</v>
      </c>
      <c r="I16" s="121"/>
      <c r="J16" s="66">
        <v>-88306431</v>
      </c>
      <c r="K16" s="121"/>
      <c r="L16" s="136">
        <v>-3.44</v>
      </c>
      <c r="M16" s="121"/>
      <c r="N16" s="66">
        <v>0</v>
      </c>
      <c r="O16" s="121"/>
      <c r="P16" s="66">
        <v>-212259496</v>
      </c>
      <c r="Q16" s="121"/>
      <c r="R16" s="66">
        <v>0</v>
      </c>
      <c r="S16" s="121"/>
      <c r="T16" s="66">
        <v>-212259496</v>
      </c>
      <c r="U16" s="121"/>
      <c r="V16" s="134">
        <v>-3.77</v>
      </c>
    </row>
    <row r="17" spans="2:22">
      <c r="B17" s="4" t="s">
        <v>96</v>
      </c>
      <c r="D17" s="66">
        <v>0</v>
      </c>
      <c r="E17" s="121"/>
      <c r="F17" s="66">
        <v>-1607974</v>
      </c>
      <c r="G17" s="121"/>
      <c r="H17" s="66">
        <v>0</v>
      </c>
      <c r="I17" s="121"/>
      <c r="J17" s="66">
        <v>-1607974</v>
      </c>
      <c r="K17" s="121"/>
      <c r="L17" s="136">
        <v>-0.06</v>
      </c>
      <c r="M17" s="121"/>
      <c r="N17" s="66">
        <v>0</v>
      </c>
      <c r="O17" s="121"/>
      <c r="P17" s="66">
        <v>101302443</v>
      </c>
      <c r="Q17" s="121"/>
      <c r="R17" s="66">
        <v>0</v>
      </c>
      <c r="S17" s="121"/>
      <c r="T17" s="66">
        <v>101302443</v>
      </c>
      <c r="U17" s="121"/>
      <c r="V17" s="134">
        <v>1.8</v>
      </c>
    </row>
    <row r="18" spans="2:22">
      <c r="B18" s="4" t="s">
        <v>185</v>
      </c>
      <c r="D18" s="66">
        <v>0</v>
      </c>
      <c r="E18" s="121"/>
      <c r="F18" s="66">
        <v>-281544154</v>
      </c>
      <c r="G18" s="121"/>
      <c r="H18" s="66">
        <v>0</v>
      </c>
      <c r="I18" s="121"/>
      <c r="J18" s="66">
        <v>-281544154</v>
      </c>
      <c r="K18" s="121"/>
      <c r="L18" s="136">
        <v>-10.97</v>
      </c>
      <c r="M18" s="121"/>
      <c r="N18" s="66">
        <v>0</v>
      </c>
      <c r="O18" s="121"/>
      <c r="P18" s="66">
        <v>-427170441</v>
      </c>
      <c r="Q18" s="121"/>
      <c r="R18" s="66">
        <v>0</v>
      </c>
      <c r="S18" s="121"/>
      <c r="T18" s="66">
        <v>-427170441</v>
      </c>
      <c r="U18" s="121"/>
      <c r="V18" s="134">
        <v>-7.59</v>
      </c>
    </row>
    <row r="19" spans="2:22">
      <c r="B19" s="4" t="s">
        <v>84</v>
      </c>
      <c r="D19" s="66">
        <v>0</v>
      </c>
      <c r="E19" s="121"/>
      <c r="F19" s="66">
        <v>-22465</v>
      </c>
      <c r="G19" s="121"/>
      <c r="H19" s="66">
        <v>0</v>
      </c>
      <c r="I19" s="121"/>
      <c r="J19" s="66">
        <v>-22465</v>
      </c>
      <c r="K19" s="121"/>
      <c r="L19" s="136">
        <v>0</v>
      </c>
      <c r="M19" s="121"/>
      <c r="N19" s="66">
        <v>0</v>
      </c>
      <c r="O19" s="121"/>
      <c r="P19" s="66">
        <v>-7554</v>
      </c>
      <c r="Q19" s="121"/>
      <c r="R19" s="66">
        <v>0</v>
      </c>
      <c r="S19" s="121"/>
      <c r="T19" s="66">
        <v>-7554</v>
      </c>
      <c r="U19" s="121"/>
      <c r="V19" s="134">
        <v>0</v>
      </c>
    </row>
    <row r="20" spans="2:22">
      <c r="B20" s="4" t="s">
        <v>95</v>
      </c>
      <c r="D20" s="66">
        <v>0</v>
      </c>
      <c r="E20" s="121"/>
      <c r="F20" s="66">
        <v>-127137454</v>
      </c>
      <c r="G20" s="121"/>
      <c r="H20" s="66">
        <v>0</v>
      </c>
      <c r="I20" s="121"/>
      <c r="J20" s="66">
        <v>-127137454</v>
      </c>
      <c r="K20" s="121"/>
      <c r="L20" s="136">
        <v>-4.95</v>
      </c>
      <c r="M20" s="121"/>
      <c r="N20" s="66">
        <v>0</v>
      </c>
      <c r="O20" s="121"/>
      <c r="P20" s="66">
        <v>-127137454</v>
      </c>
      <c r="Q20" s="121"/>
      <c r="R20" s="66">
        <v>0</v>
      </c>
      <c r="S20" s="121"/>
      <c r="T20" s="66">
        <v>-127137454</v>
      </c>
      <c r="U20" s="121"/>
      <c r="V20" s="134">
        <v>-2.2599999999999998</v>
      </c>
    </row>
    <row r="21" spans="2:22">
      <c r="B21" s="4" t="s">
        <v>187</v>
      </c>
      <c r="D21" s="66">
        <v>0</v>
      </c>
      <c r="E21" s="121"/>
      <c r="F21" s="66">
        <v>-6288107</v>
      </c>
      <c r="G21" s="121"/>
      <c r="H21" s="66">
        <v>0</v>
      </c>
      <c r="I21" s="121"/>
      <c r="J21" s="66">
        <v>-6288107</v>
      </c>
      <c r="K21" s="121"/>
      <c r="L21" s="136">
        <v>-0.25</v>
      </c>
      <c r="M21" s="121"/>
      <c r="N21" s="66">
        <v>0</v>
      </c>
      <c r="O21" s="121"/>
      <c r="P21" s="66">
        <v>-102595442</v>
      </c>
      <c r="Q21" s="121"/>
      <c r="R21" s="66">
        <v>0</v>
      </c>
      <c r="S21" s="121"/>
      <c r="T21" s="66">
        <v>-102595442</v>
      </c>
      <c r="U21" s="121"/>
      <c r="V21" s="134">
        <v>-1.82</v>
      </c>
    </row>
    <row r="22" spans="2:22">
      <c r="D22" s="66"/>
      <c r="E22" s="121"/>
      <c r="F22" s="66"/>
      <c r="G22" s="121"/>
      <c r="H22" s="66"/>
      <c r="I22" s="121"/>
      <c r="J22" s="66"/>
      <c r="K22" s="121"/>
      <c r="L22" s="122"/>
      <c r="M22" s="121"/>
      <c r="N22" s="66"/>
      <c r="O22" s="121"/>
      <c r="P22" s="66"/>
      <c r="Q22" s="121"/>
      <c r="R22" s="66"/>
      <c r="S22" s="121"/>
      <c r="T22" s="66"/>
      <c r="U22" s="121"/>
      <c r="V22" s="31"/>
    </row>
    <row r="23" spans="2:22" ht="21.75" thickBot="1">
      <c r="B23" s="35" t="s">
        <v>67</v>
      </c>
      <c r="D23" s="70">
        <f>SUM(D10:D22)</f>
        <v>942461129</v>
      </c>
      <c r="E23" s="6"/>
      <c r="F23" s="70">
        <f>SUM(F10:F22)</f>
        <v>-846003140</v>
      </c>
      <c r="G23" s="6"/>
      <c r="H23" s="70">
        <f>SUM(H10:H22)</f>
        <v>168097978</v>
      </c>
      <c r="I23" s="6"/>
      <c r="J23" s="70">
        <f>SUM(J10:J22)</f>
        <v>264555967</v>
      </c>
      <c r="K23" s="6"/>
      <c r="L23" s="135">
        <f>SUM(L10:L22)</f>
        <v>10.309999999999999</v>
      </c>
      <c r="M23" s="6"/>
      <c r="N23" s="70">
        <f>SUM(N10:N22)</f>
        <v>947434284</v>
      </c>
      <c r="O23" s="6"/>
      <c r="P23" s="70">
        <f>SUM(P10:P22)</f>
        <v>-3062498493</v>
      </c>
      <c r="Q23" s="6"/>
      <c r="R23" s="70">
        <f>SUM(R10:R22)</f>
        <v>168097978</v>
      </c>
      <c r="S23" s="6"/>
      <c r="T23" s="70">
        <f>SUM(T10:T22)</f>
        <v>-1946966231</v>
      </c>
      <c r="U23" s="6"/>
      <c r="V23" s="135">
        <f>SUM(V10:V22)</f>
        <v>-34.589999999999996</v>
      </c>
    </row>
    <row r="24" spans="2:22" ht="21.75" thickTop="1"/>
    <row r="25" spans="2:22" ht="30">
      <c r="L25" s="46">
        <v>11</v>
      </c>
      <c r="T25" s="21"/>
    </row>
    <row r="26" spans="2:22">
      <c r="T26" s="21"/>
    </row>
  </sheetData>
  <sortState xmlns:xlrd2="http://schemas.microsoft.com/office/spreadsheetml/2017/richdata2" ref="B10:V21">
    <sortCondition descending="1" ref="T10:T21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view="pageBreakPreview" topLeftCell="A4" zoomScale="85" zoomScaleNormal="70" zoomScaleSheetLayoutView="85" workbookViewId="0">
      <selection activeCell="H24" sqref="H24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71" t="s">
        <v>184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4"/>
      <c r="R2" s="14"/>
      <c r="S2" s="14"/>
      <c r="T2" s="14"/>
      <c r="U2" s="14"/>
    </row>
    <row r="3" spans="2:28" ht="30">
      <c r="B3" s="171" t="s">
        <v>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4"/>
      <c r="R3" s="14"/>
    </row>
    <row r="4" spans="2:28" ht="30">
      <c r="B4" s="171" t="s">
        <v>106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4"/>
      <c r="R4" s="14"/>
    </row>
    <row r="5" spans="2:28" ht="54" customHeight="1"/>
    <row r="6" spans="2:28" s="2" customFormat="1" ht="30">
      <c r="B6" s="12" t="s">
        <v>227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>
      <c r="B7" s="172" t="s">
        <v>42</v>
      </c>
      <c r="D7" s="173" t="s">
        <v>40</v>
      </c>
      <c r="E7" s="173" t="s">
        <v>40</v>
      </c>
      <c r="F7" s="173" t="s">
        <v>40</v>
      </c>
      <c r="G7" s="173" t="s">
        <v>40</v>
      </c>
      <c r="H7" s="173" t="s">
        <v>40</v>
      </c>
      <c r="I7" s="173" t="s">
        <v>40</v>
      </c>
      <c r="J7" s="173" t="s">
        <v>40</v>
      </c>
      <c r="L7" s="173" t="s">
        <v>41</v>
      </c>
      <c r="M7" s="173" t="s">
        <v>41</v>
      </c>
      <c r="N7" s="173" t="s">
        <v>41</v>
      </c>
      <c r="O7" s="173" t="s">
        <v>41</v>
      </c>
      <c r="P7" s="173" t="s">
        <v>41</v>
      </c>
      <c r="Q7" s="173" t="s">
        <v>41</v>
      </c>
      <c r="R7" s="173" t="s">
        <v>41</v>
      </c>
    </row>
    <row r="8" spans="2:28" s="37" customFormat="1" ht="48" customHeight="1">
      <c r="B8" s="172" t="s">
        <v>42</v>
      </c>
      <c r="D8" s="214" t="s">
        <v>60</v>
      </c>
      <c r="E8" s="38"/>
      <c r="F8" s="214" t="s">
        <v>57</v>
      </c>
      <c r="G8" s="38"/>
      <c r="H8" s="214" t="s">
        <v>58</v>
      </c>
      <c r="I8" s="38"/>
      <c r="J8" s="214" t="s">
        <v>61</v>
      </c>
      <c r="L8" s="214" t="s">
        <v>60</v>
      </c>
      <c r="M8" s="38"/>
      <c r="N8" s="214" t="s">
        <v>57</v>
      </c>
      <c r="O8" s="38"/>
      <c r="P8" s="214" t="s">
        <v>58</v>
      </c>
      <c r="Q8" s="38"/>
      <c r="R8" s="214" t="s">
        <v>61</v>
      </c>
    </row>
    <row r="9" spans="2:28" ht="21.75">
      <c r="B9" s="34" t="s">
        <v>97</v>
      </c>
      <c r="C9" s="4"/>
      <c r="D9" s="68">
        <v>0</v>
      </c>
      <c r="E9" s="6"/>
      <c r="F9" s="68">
        <v>-34890878</v>
      </c>
      <c r="G9" s="6"/>
      <c r="H9" s="68">
        <v>3325285</v>
      </c>
      <c r="I9" s="6"/>
      <c r="J9" s="68">
        <v>-31565593</v>
      </c>
      <c r="K9" s="6"/>
      <c r="L9" s="68">
        <v>0</v>
      </c>
      <c r="M9" s="6"/>
      <c r="N9" s="68">
        <v>121899897</v>
      </c>
      <c r="O9" s="6"/>
      <c r="P9" s="68">
        <v>3325285</v>
      </c>
      <c r="Q9" s="4"/>
      <c r="R9" s="68">
        <v>125225182</v>
      </c>
    </row>
    <row r="10" spans="2:28" ht="21.75">
      <c r="B10" s="4" t="s">
        <v>85</v>
      </c>
      <c r="C10" s="4"/>
      <c r="D10" s="69">
        <v>0</v>
      </c>
      <c r="E10" s="6"/>
      <c r="F10" s="69">
        <v>125382138</v>
      </c>
      <c r="G10" s="6"/>
      <c r="H10" s="69">
        <v>886155</v>
      </c>
      <c r="I10" s="6"/>
      <c r="J10" s="69">
        <v>126268293</v>
      </c>
      <c r="K10" s="6"/>
      <c r="L10" s="69">
        <v>0</v>
      </c>
      <c r="M10" s="6"/>
      <c r="N10" s="69">
        <v>228656412</v>
      </c>
      <c r="O10" s="6"/>
      <c r="P10" s="69">
        <v>108426061</v>
      </c>
      <c r="Q10" s="4"/>
      <c r="R10" s="69">
        <v>337082473</v>
      </c>
    </row>
    <row r="11" spans="2:28" ht="21.75">
      <c r="B11" s="4" t="s">
        <v>80</v>
      </c>
      <c r="C11" s="4"/>
      <c r="D11" s="69">
        <v>0</v>
      </c>
      <c r="E11" s="6"/>
      <c r="F11" s="69">
        <v>0</v>
      </c>
      <c r="G11" s="6"/>
      <c r="H11" s="69">
        <v>0</v>
      </c>
      <c r="I11" s="6"/>
      <c r="J11" s="69">
        <v>0</v>
      </c>
      <c r="K11" s="6"/>
      <c r="L11" s="69">
        <v>0</v>
      </c>
      <c r="M11" s="6"/>
      <c r="N11" s="69">
        <v>0</v>
      </c>
      <c r="O11" s="6"/>
      <c r="P11" s="69">
        <v>68993486</v>
      </c>
      <c r="Q11" s="4"/>
      <c r="R11" s="69">
        <v>68993486</v>
      </c>
    </row>
    <row r="12" spans="2:28" ht="21.75">
      <c r="B12" s="4" t="s">
        <v>89</v>
      </c>
      <c r="C12" s="4"/>
      <c r="D12" s="69">
        <v>0</v>
      </c>
      <c r="E12" s="6"/>
      <c r="F12" s="69">
        <v>31770601</v>
      </c>
      <c r="G12" s="6"/>
      <c r="H12" s="69">
        <v>0</v>
      </c>
      <c r="I12" s="6"/>
      <c r="J12" s="69">
        <v>31770601</v>
      </c>
      <c r="K12" s="6"/>
      <c r="L12" s="69">
        <v>0</v>
      </c>
      <c r="M12" s="6"/>
      <c r="N12" s="69">
        <v>125605708</v>
      </c>
      <c r="O12" s="6"/>
      <c r="P12" s="69">
        <v>-375694</v>
      </c>
      <c r="Q12" s="4"/>
      <c r="R12" s="69">
        <v>125230014</v>
      </c>
    </row>
    <row r="13" spans="2:28" ht="21.75">
      <c r="B13" s="4" t="s">
        <v>79</v>
      </c>
      <c r="C13" s="4"/>
      <c r="D13" s="69">
        <v>0</v>
      </c>
      <c r="E13" s="6"/>
      <c r="F13" s="69">
        <v>-5744557</v>
      </c>
      <c r="G13" s="6"/>
      <c r="H13" s="69">
        <v>0</v>
      </c>
      <c r="I13" s="6"/>
      <c r="J13" s="69">
        <v>-5744557</v>
      </c>
      <c r="K13" s="6"/>
      <c r="L13" s="69">
        <v>0</v>
      </c>
      <c r="M13" s="6"/>
      <c r="N13" s="69">
        <v>51535457</v>
      </c>
      <c r="O13" s="6"/>
      <c r="P13" s="69">
        <v>17330870</v>
      </c>
      <c r="Q13" s="4"/>
      <c r="R13" s="69">
        <v>68866327</v>
      </c>
    </row>
    <row r="14" spans="2:28" ht="21.75">
      <c r="B14" s="4" t="s">
        <v>81</v>
      </c>
      <c r="C14" s="4"/>
      <c r="D14" s="69">
        <v>0</v>
      </c>
      <c r="E14" s="6"/>
      <c r="F14" s="69">
        <v>3283805</v>
      </c>
      <c r="G14" s="6"/>
      <c r="H14" s="69">
        <v>0</v>
      </c>
      <c r="I14" s="6"/>
      <c r="J14" s="69">
        <v>3283805</v>
      </c>
      <c r="K14" s="6"/>
      <c r="L14" s="69">
        <v>0</v>
      </c>
      <c r="M14" s="6"/>
      <c r="N14" s="69">
        <v>64006597</v>
      </c>
      <c r="O14" s="6"/>
      <c r="P14" s="69">
        <v>3300803</v>
      </c>
      <c r="Q14" s="4"/>
      <c r="R14" s="69">
        <v>67307400</v>
      </c>
    </row>
    <row r="15" spans="2:28" ht="21.75">
      <c r="B15" s="4" t="s">
        <v>196</v>
      </c>
      <c r="C15" s="4"/>
      <c r="D15" s="69">
        <v>0</v>
      </c>
      <c r="E15" s="6"/>
      <c r="F15" s="69">
        <v>68195637</v>
      </c>
      <c r="G15" s="6"/>
      <c r="H15" s="69">
        <v>0</v>
      </c>
      <c r="I15" s="6"/>
      <c r="J15" s="69">
        <v>68195637</v>
      </c>
      <c r="K15" s="6"/>
      <c r="L15" s="69">
        <v>0</v>
      </c>
      <c r="M15" s="6"/>
      <c r="N15" s="69">
        <v>87726495</v>
      </c>
      <c r="O15" s="6"/>
      <c r="P15" s="69">
        <v>91625098</v>
      </c>
      <c r="Q15" s="4"/>
      <c r="R15" s="69">
        <v>179351593</v>
      </c>
    </row>
    <row r="16" spans="2:28" ht="21.75">
      <c r="B16" s="4" t="s">
        <v>101</v>
      </c>
      <c r="C16" s="4"/>
      <c r="D16" s="69">
        <v>0</v>
      </c>
      <c r="E16" s="6"/>
      <c r="F16" s="69">
        <v>112289644</v>
      </c>
      <c r="G16" s="6"/>
      <c r="H16" s="69">
        <v>0</v>
      </c>
      <c r="I16" s="6"/>
      <c r="J16" s="69">
        <v>112289644</v>
      </c>
      <c r="K16" s="6"/>
      <c r="L16" s="69">
        <v>0</v>
      </c>
      <c r="M16" s="6"/>
      <c r="N16" s="69">
        <v>95222736</v>
      </c>
      <c r="O16" s="6"/>
      <c r="P16" s="69">
        <v>-294943</v>
      </c>
      <c r="Q16" s="4"/>
      <c r="R16" s="69">
        <v>94927793</v>
      </c>
    </row>
    <row r="17" spans="2:18" ht="21.75">
      <c r="B17" s="4" t="s">
        <v>202</v>
      </c>
      <c r="C17" s="4"/>
      <c r="D17" s="69">
        <v>35848013</v>
      </c>
      <c r="E17" s="6"/>
      <c r="F17" s="69">
        <v>-71944347</v>
      </c>
      <c r="G17" s="6"/>
      <c r="H17" s="69">
        <v>0</v>
      </c>
      <c r="I17" s="6"/>
      <c r="J17" s="69">
        <v>-36096334</v>
      </c>
      <c r="K17" s="6"/>
      <c r="L17" s="69">
        <v>104285657</v>
      </c>
      <c r="M17" s="6"/>
      <c r="N17" s="69">
        <v>-4484436</v>
      </c>
      <c r="O17" s="6"/>
      <c r="P17" s="69">
        <v>0</v>
      </c>
      <c r="Q17" s="4"/>
      <c r="R17" s="69">
        <v>99801221</v>
      </c>
    </row>
    <row r="18" spans="2:18" ht="21.75">
      <c r="B18" s="4" t="s">
        <v>92</v>
      </c>
      <c r="C18" s="4"/>
      <c r="D18" s="69">
        <v>0</v>
      </c>
      <c r="E18" s="6"/>
      <c r="F18" s="69">
        <v>43594997</v>
      </c>
      <c r="G18" s="6"/>
      <c r="H18" s="69">
        <v>0</v>
      </c>
      <c r="I18" s="6"/>
      <c r="J18" s="69">
        <v>43594997</v>
      </c>
      <c r="K18" s="6"/>
      <c r="L18" s="69">
        <v>0</v>
      </c>
      <c r="M18" s="6"/>
      <c r="N18" s="69">
        <v>325769144</v>
      </c>
      <c r="O18" s="6"/>
      <c r="P18" s="69">
        <v>0</v>
      </c>
      <c r="Q18" s="4"/>
      <c r="R18" s="69">
        <v>325769144</v>
      </c>
    </row>
    <row r="19" spans="2:18" ht="21.75">
      <c r="B19" s="4" t="s">
        <v>191</v>
      </c>
      <c r="C19" s="4"/>
      <c r="D19" s="69">
        <v>0</v>
      </c>
      <c r="E19" s="6"/>
      <c r="F19" s="69">
        <v>171799856</v>
      </c>
      <c r="G19" s="6"/>
      <c r="H19" s="69">
        <v>0</v>
      </c>
      <c r="I19" s="6"/>
      <c r="J19" s="69">
        <v>171799856</v>
      </c>
      <c r="K19" s="6"/>
      <c r="L19" s="69">
        <v>0</v>
      </c>
      <c r="M19" s="6"/>
      <c r="N19" s="69">
        <v>114192299</v>
      </c>
      <c r="O19" s="6"/>
      <c r="P19" s="69">
        <v>0</v>
      </c>
      <c r="Q19" s="4"/>
      <c r="R19" s="69">
        <v>114192299</v>
      </c>
    </row>
    <row r="20" spans="2:18" ht="21.75">
      <c r="B20" s="4" t="s">
        <v>99</v>
      </c>
      <c r="C20" s="4"/>
      <c r="D20" s="69">
        <v>0</v>
      </c>
      <c r="E20" s="6"/>
      <c r="F20" s="69">
        <v>92536525</v>
      </c>
      <c r="G20" s="6"/>
      <c r="H20" s="69">
        <v>0</v>
      </c>
      <c r="I20" s="6"/>
      <c r="J20" s="69">
        <v>92536525</v>
      </c>
      <c r="K20" s="6"/>
      <c r="L20" s="69">
        <v>0</v>
      </c>
      <c r="M20" s="6"/>
      <c r="N20" s="69">
        <v>103855673</v>
      </c>
      <c r="O20" s="6"/>
      <c r="P20" s="69">
        <v>0</v>
      </c>
      <c r="Q20" s="4"/>
      <c r="R20" s="69">
        <v>103855673</v>
      </c>
    </row>
    <row r="21" spans="2:18" ht="21.75">
      <c r="B21" s="4"/>
      <c r="C21" s="4"/>
      <c r="D21" s="69"/>
      <c r="E21" s="6"/>
      <c r="F21" s="69"/>
      <c r="G21" s="6"/>
      <c r="H21" s="69"/>
      <c r="I21" s="6"/>
      <c r="J21" s="69"/>
      <c r="K21" s="6"/>
      <c r="L21" s="69"/>
      <c r="M21" s="6"/>
      <c r="N21" s="69"/>
      <c r="O21" s="6"/>
      <c r="P21" s="69"/>
      <c r="Q21" s="4"/>
      <c r="R21" s="69"/>
    </row>
    <row r="22" spans="2:18" ht="24.75" thickBot="1">
      <c r="B22" s="18" t="s">
        <v>67</v>
      </c>
      <c r="D22" s="71">
        <f>SUM(D9:D21)</f>
        <v>35848013</v>
      </c>
      <c r="E22" s="71">
        <f t="shared" ref="E22:K22" si="0">SUM(E9:E20)</f>
        <v>0</v>
      </c>
      <c r="F22" s="71">
        <f t="shared" si="0"/>
        <v>536273421</v>
      </c>
      <c r="G22" s="71">
        <f t="shared" si="0"/>
        <v>0</v>
      </c>
      <c r="H22" s="71">
        <f t="shared" si="0"/>
        <v>4211440</v>
      </c>
      <c r="I22" s="71">
        <f t="shared" si="0"/>
        <v>0</v>
      </c>
      <c r="J22" s="71">
        <f t="shared" si="0"/>
        <v>576332874</v>
      </c>
      <c r="K22" s="71">
        <f t="shared" si="0"/>
        <v>0</v>
      </c>
      <c r="L22" s="71">
        <f>SUM(L9:L21)</f>
        <v>104285657</v>
      </c>
      <c r="M22" s="71">
        <f>SUM(M9:M20)</f>
        <v>0</v>
      </c>
      <c r="N22" s="71">
        <f>SUM(N9:N20)</f>
        <v>1313985982</v>
      </c>
      <c r="O22" s="71">
        <f>SUM(O9:O20)</f>
        <v>0</v>
      </c>
      <c r="P22" s="71">
        <f>SUM(P9:P21)</f>
        <v>292330966</v>
      </c>
      <c r="Q22" s="71">
        <f>SUM(Q9:Q20)</f>
        <v>0</v>
      </c>
      <c r="R22" s="71">
        <f>SUM(R9:R21)</f>
        <v>1710602605</v>
      </c>
    </row>
    <row r="23" spans="2:18" ht="21.75" thickTop="1">
      <c r="L23"/>
    </row>
    <row r="24" spans="2:18" ht="30">
      <c r="J24" s="41">
        <v>12</v>
      </c>
      <c r="L24"/>
    </row>
    <row r="25" spans="2:18">
      <c r="L25"/>
    </row>
    <row r="26" spans="2:18">
      <c r="L26"/>
    </row>
    <row r="27" spans="2:18">
      <c r="L27"/>
    </row>
    <row r="28" spans="2:18">
      <c r="L28"/>
    </row>
  </sheetData>
  <sortState xmlns:xlrd2="http://schemas.microsoft.com/office/spreadsheetml/2017/richdata2" ref="B9:R20">
    <sortCondition descending="1" ref="R9:R20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0"/>
  <sheetViews>
    <sheetView rightToLeft="1" view="pageBreakPreview" topLeftCell="B4" zoomScale="70" zoomScaleNormal="70" zoomScaleSheetLayoutView="70" workbookViewId="0">
      <selection activeCell="B7" sqref="B7"/>
    </sheetView>
  </sheetViews>
  <sheetFormatPr defaultRowHeight="21.75" customHeight="1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171" t="s">
        <v>184</v>
      </c>
      <c r="C2" s="171"/>
      <c r="D2" s="171"/>
      <c r="E2" s="171"/>
      <c r="F2" s="171"/>
      <c r="G2" s="171"/>
      <c r="H2" s="171"/>
      <c r="I2" s="171"/>
      <c r="J2" s="171"/>
    </row>
    <row r="3" spans="2:26" ht="31.5" customHeight="1">
      <c r="B3" s="171" t="s">
        <v>38</v>
      </c>
      <c r="C3" s="171"/>
      <c r="D3" s="171"/>
      <c r="E3" s="171"/>
      <c r="F3" s="171"/>
      <c r="G3" s="171"/>
      <c r="H3" s="171"/>
      <c r="I3" s="171"/>
      <c r="J3" s="171"/>
    </row>
    <row r="4" spans="2:26" ht="31.5" customHeight="1">
      <c r="B4" s="171" t="s">
        <v>106</v>
      </c>
      <c r="C4" s="171"/>
      <c r="D4" s="171"/>
      <c r="E4" s="171"/>
      <c r="F4" s="171"/>
      <c r="G4" s="171"/>
      <c r="H4" s="171"/>
      <c r="I4" s="171"/>
      <c r="J4" s="171"/>
    </row>
    <row r="5" spans="2:26" ht="73.5" customHeight="1"/>
    <row r="6" spans="2:26" ht="30">
      <c r="B6" s="12" t="s">
        <v>235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>
      <c r="B8" s="175" t="s">
        <v>62</v>
      </c>
      <c r="C8" s="175" t="s">
        <v>62</v>
      </c>
      <c r="D8" s="175" t="s">
        <v>40</v>
      </c>
      <c r="E8" s="175" t="s">
        <v>40</v>
      </c>
      <c r="F8" s="175" t="s">
        <v>40</v>
      </c>
      <c r="H8" s="175" t="s">
        <v>41</v>
      </c>
      <c r="I8" s="175" t="s">
        <v>41</v>
      </c>
      <c r="J8" s="175" t="s">
        <v>41</v>
      </c>
    </row>
    <row r="9" spans="2:26" s="29" customFormat="1" ht="50.25" customHeight="1">
      <c r="B9" s="216" t="s">
        <v>63</v>
      </c>
      <c r="D9" s="216" t="s">
        <v>64</v>
      </c>
      <c r="F9" s="216" t="s">
        <v>65</v>
      </c>
      <c r="H9" s="216" t="s">
        <v>64</v>
      </c>
      <c r="J9" s="216" t="s">
        <v>65</v>
      </c>
    </row>
    <row r="10" spans="2:26" s="4" customFormat="1" ht="22.5" customHeight="1">
      <c r="B10" s="34" t="s">
        <v>206</v>
      </c>
      <c r="D10" s="68">
        <v>34668</v>
      </c>
      <c r="E10" s="6"/>
      <c r="F10" s="10"/>
      <c r="G10" s="6"/>
      <c r="H10" s="68">
        <v>103717</v>
      </c>
      <c r="I10" s="6"/>
      <c r="J10" s="99"/>
    </row>
    <row r="11" spans="2:26" s="4" customFormat="1" ht="22.5" customHeight="1">
      <c r="B11" s="4" t="s">
        <v>207</v>
      </c>
      <c r="D11" s="69">
        <v>3556</v>
      </c>
      <c r="E11" s="6"/>
      <c r="F11" s="6"/>
      <c r="G11" s="6"/>
      <c r="H11" s="69">
        <v>10398</v>
      </c>
      <c r="I11" s="6"/>
      <c r="J11" s="31"/>
    </row>
    <row r="12" spans="2:26" s="4" customFormat="1" ht="22.5" customHeight="1">
      <c r="B12" s="4" t="s">
        <v>208</v>
      </c>
      <c r="D12" s="69">
        <v>32220</v>
      </c>
      <c r="E12" s="6"/>
      <c r="F12" s="6"/>
      <c r="G12" s="6"/>
      <c r="H12" s="69">
        <v>125022</v>
      </c>
      <c r="I12" s="6"/>
      <c r="J12" s="31"/>
    </row>
    <row r="13" spans="2:26" s="4" customFormat="1" ht="22.5" customHeight="1">
      <c r="B13" s="4" t="s">
        <v>210</v>
      </c>
      <c r="D13" s="69">
        <v>4113</v>
      </c>
      <c r="E13" s="6"/>
      <c r="F13" s="6"/>
      <c r="G13" s="6"/>
      <c r="H13" s="69">
        <v>7964</v>
      </c>
      <c r="I13" s="6"/>
      <c r="J13" s="31"/>
    </row>
    <row r="14" spans="2:26" s="4" customFormat="1" ht="22.5" customHeight="1">
      <c r="B14" s="4" t="s">
        <v>211</v>
      </c>
      <c r="D14" s="69">
        <v>101564</v>
      </c>
      <c r="E14" s="6"/>
      <c r="F14" s="6"/>
      <c r="G14" s="6"/>
      <c r="H14" s="69">
        <v>310603</v>
      </c>
      <c r="I14" s="6"/>
      <c r="J14" s="31"/>
    </row>
    <row r="15" spans="2:26" s="4" customFormat="1" ht="22.5" customHeight="1">
      <c r="B15" s="4" t="s">
        <v>212</v>
      </c>
      <c r="D15" s="69">
        <v>4034</v>
      </c>
      <c r="E15" s="6"/>
      <c r="F15" s="6"/>
      <c r="G15" s="6"/>
      <c r="H15" s="69">
        <v>11010</v>
      </c>
      <c r="I15" s="6"/>
      <c r="J15" s="31"/>
    </row>
    <row r="16" spans="2:26" s="4" customFormat="1" ht="22.5" customHeight="1">
      <c r="B16" s="4" t="s">
        <v>213</v>
      </c>
      <c r="D16" s="69">
        <v>119697599</v>
      </c>
      <c r="E16" s="6"/>
      <c r="F16" s="6"/>
      <c r="G16" s="6"/>
      <c r="H16" s="69">
        <v>909452086</v>
      </c>
      <c r="I16" s="6"/>
      <c r="J16" s="31"/>
    </row>
    <row r="17" spans="2:10" s="4" customFormat="1" ht="22.5" customHeight="1">
      <c r="B17" s="4" t="s">
        <v>214</v>
      </c>
      <c r="D17" s="69">
        <v>76203340</v>
      </c>
      <c r="E17" s="6"/>
      <c r="F17" s="6"/>
      <c r="G17" s="6"/>
      <c r="H17" s="69">
        <v>498904125</v>
      </c>
      <c r="I17" s="6"/>
      <c r="J17" s="31"/>
    </row>
    <row r="18" spans="2:10" s="4" customFormat="1" ht="22.5" customHeight="1">
      <c r="B18" s="4" t="s">
        <v>215</v>
      </c>
      <c r="D18" s="69">
        <v>4023</v>
      </c>
      <c r="E18" s="6"/>
      <c r="F18" s="6"/>
      <c r="G18" s="6"/>
      <c r="H18" s="69">
        <v>11809</v>
      </c>
      <c r="I18" s="6"/>
      <c r="J18" s="31"/>
    </row>
    <row r="19" spans="2:10" s="4" customFormat="1" ht="22.5" customHeight="1">
      <c r="B19" s="4" t="s">
        <v>222</v>
      </c>
      <c r="D19" s="69">
        <v>0</v>
      </c>
      <c r="E19" s="6"/>
      <c r="F19" s="6"/>
      <c r="G19" s="6"/>
      <c r="H19" s="69">
        <v>168430497</v>
      </c>
      <c r="I19" s="6"/>
      <c r="J19" s="31"/>
    </row>
    <row r="20" spans="2:10" s="4" customFormat="1" ht="22.5" customHeight="1">
      <c r="B20" s="4" t="s">
        <v>223</v>
      </c>
      <c r="D20" s="69">
        <v>0</v>
      </c>
      <c r="E20" s="6"/>
      <c r="F20" s="6"/>
      <c r="G20" s="6"/>
      <c r="H20" s="69">
        <v>91168149</v>
      </c>
      <c r="I20" s="6"/>
      <c r="J20" s="31"/>
    </row>
    <row r="21" spans="2:10" s="4" customFormat="1" ht="22.5" customHeight="1">
      <c r="B21" s="4" t="s">
        <v>216</v>
      </c>
      <c r="D21" s="69">
        <v>4034</v>
      </c>
      <c r="E21" s="6"/>
      <c r="F21" s="6"/>
      <c r="G21" s="6"/>
      <c r="H21" s="69">
        <v>13828</v>
      </c>
      <c r="I21" s="6"/>
      <c r="J21" s="31"/>
    </row>
    <row r="22" spans="2:10" s="4" customFormat="1" ht="22.5" customHeight="1">
      <c r="B22" s="4" t="s">
        <v>217</v>
      </c>
      <c r="D22" s="69">
        <v>721068493</v>
      </c>
      <c r="E22" s="6"/>
      <c r="F22" s="6"/>
      <c r="G22" s="6"/>
      <c r="H22" s="69">
        <v>2044049534</v>
      </c>
      <c r="I22" s="6"/>
      <c r="J22" s="31"/>
    </row>
    <row r="23" spans="2:10" s="4" customFormat="1" ht="22.5" customHeight="1">
      <c r="B23" s="4" t="s">
        <v>218</v>
      </c>
      <c r="D23" s="69">
        <v>212974060</v>
      </c>
      <c r="E23" s="6"/>
      <c r="F23" s="6"/>
      <c r="G23" s="6"/>
      <c r="H23" s="69">
        <v>1305442622</v>
      </c>
      <c r="I23" s="6"/>
      <c r="J23" s="31"/>
    </row>
    <row r="24" spans="2:10" s="4" customFormat="1" ht="22.5" customHeight="1">
      <c r="B24" s="4" t="s">
        <v>219</v>
      </c>
      <c r="D24" s="69">
        <v>462387978</v>
      </c>
      <c r="E24" s="6"/>
      <c r="F24" s="6"/>
      <c r="G24" s="6"/>
      <c r="H24" s="69">
        <v>462387978</v>
      </c>
      <c r="I24" s="6"/>
      <c r="J24" s="31"/>
    </row>
    <row r="25" spans="2:10" s="4" customFormat="1" ht="22.5" customHeight="1">
      <c r="B25" s="4" t="s">
        <v>221</v>
      </c>
      <c r="D25" s="69">
        <v>348934426</v>
      </c>
      <c r="E25" s="6"/>
      <c r="F25" s="6"/>
      <c r="G25" s="6"/>
      <c r="H25" s="69">
        <v>348934426</v>
      </c>
      <c r="I25" s="6"/>
      <c r="J25" s="31"/>
    </row>
    <row r="26" spans="2:10" s="4" customFormat="1" ht="21.75" customHeight="1">
      <c r="D26" s="69"/>
      <c r="E26" s="6"/>
      <c r="F26" s="6"/>
      <c r="G26" s="6"/>
      <c r="H26" s="69"/>
      <c r="I26" s="6"/>
      <c r="J26" s="31"/>
    </row>
    <row r="27" spans="2:10" ht="21.75" customHeight="1" thickBot="1">
      <c r="B27" s="215" t="s">
        <v>67</v>
      </c>
      <c r="C27" s="215"/>
      <c r="D27" s="71">
        <f>SUM(D10:D26)</f>
        <v>1941454108</v>
      </c>
      <c r="E27" s="72"/>
      <c r="F27" s="73"/>
      <c r="G27" s="72"/>
      <c r="H27" s="71">
        <f>SUM(H10:H26)</f>
        <v>5829363768</v>
      </c>
      <c r="I27" s="72"/>
      <c r="J27" s="101"/>
    </row>
    <row r="28" spans="2:10" ht="21.75" customHeight="1" thickTop="1">
      <c r="D28" s="2" t="s">
        <v>180</v>
      </c>
      <c r="J28" s="98"/>
    </row>
    <row r="29" spans="2:10" ht="30">
      <c r="D29" s="44">
        <v>13</v>
      </c>
    </row>
    <row r="30" spans="2:10" ht="21.75" customHeight="1">
      <c r="J30" s="98"/>
    </row>
  </sheetData>
  <sortState xmlns:xlrd2="http://schemas.microsoft.com/office/spreadsheetml/2017/richdata2" ref="B10:H25">
    <sortCondition descending="1" ref="H10:H25"/>
  </sortState>
  <mergeCells count="12">
    <mergeCell ref="B2:J2"/>
    <mergeCell ref="B3:J3"/>
    <mergeCell ref="B4:J4"/>
    <mergeCell ref="B27:C2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7"/>
  <sheetViews>
    <sheetView rightToLeft="1" view="pageBreakPreview" zoomScale="90" zoomScaleNormal="70" zoomScaleSheetLayoutView="90" workbookViewId="0">
      <selection activeCell="C18" sqref="C18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71" t="s">
        <v>184</v>
      </c>
      <c r="C2" s="171"/>
      <c r="D2" s="171"/>
      <c r="E2" s="171"/>
      <c r="F2" s="171"/>
    </row>
    <row r="3" spans="2:16" ht="30">
      <c r="B3" s="171" t="s">
        <v>38</v>
      </c>
      <c r="C3" s="171"/>
      <c r="D3" s="171"/>
      <c r="E3" s="171"/>
      <c r="F3" s="171"/>
    </row>
    <row r="4" spans="2:16" ht="30">
      <c r="B4" s="171" t="s">
        <v>106</v>
      </c>
      <c r="C4" s="171"/>
      <c r="D4" s="171"/>
      <c r="E4" s="171"/>
      <c r="F4" s="171"/>
    </row>
    <row r="5" spans="2:16" ht="125.25" customHeight="1"/>
    <row r="6" spans="2:16" s="18" customFormat="1" ht="24">
      <c r="B6" s="49" t="s">
        <v>228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>
      <c r="B8" s="209" t="s">
        <v>66</v>
      </c>
      <c r="D8" s="171" t="s">
        <v>40</v>
      </c>
      <c r="F8" s="171" t="s">
        <v>107</v>
      </c>
    </row>
    <row r="9" spans="2:16" ht="30">
      <c r="B9" s="217" t="s">
        <v>66</v>
      </c>
      <c r="D9" s="218" t="s">
        <v>35</v>
      </c>
      <c r="F9" s="218" t="s">
        <v>35</v>
      </c>
    </row>
    <row r="10" spans="2:16">
      <c r="B10" s="2" t="s">
        <v>224</v>
      </c>
      <c r="D10" s="74">
        <v>0</v>
      </c>
      <c r="E10" s="72"/>
      <c r="F10" s="74">
        <v>0</v>
      </c>
    </row>
    <row r="11" spans="2:16">
      <c r="B11" s="2" t="s">
        <v>225</v>
      </c>
      <c r="D11" s="74">
        <v>0</v>
      </c>
      <c r="E11" s="72"/>
      <c r="F11" s="74">
        <v>5817719</v>
      </c>
    </row>
    <row r="12" spans="2:16">
      <c r="B12" s="2" t="s">
        <v>105</v>
      </c>
      <c r="D12" s="74">
        <v>3</v>
      </c>
      <c r="E12" s="72"/>
      <c r="F12" s="74">
        <v>523257</v>
      </c>
    </row>
    <row r="13" spans="2:16" ht="21.75" thickBot="1">
      <c r="B13" s="23" t="s">
        <v>67</v>
      </c>
      <c r="D13" s="71">
        <f>SUM(D10:D12)</f>
        <v>3</v>
      </c>
      <c r="E13" s="72"/>
      <c r="F13" s="71">
        <f>SUM(F10:F12)</f>
        <v>6340976</v>
      </c>
    </row>
    <row r="14" spans="2:16" ht="21.75" thickTop="1"/>
    <row r="15" spans="2:16" ht="85.5" customHeight="1"/>
    <row r="16" spans="2:16" ht="54" customHeight="1"/>
    <row r="17" spans="1:6" ht="27" customHeight="1">
      <c r="A17" s="210">
        <v>14</v>
      </c>
      <c r="B17" s="210"/>
      <c r="C17" s="210"/>
      <c r="D17" s="210"/>
      <c r="E17" s="210"/>
      <c r="F17" s="21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dimension ref="A1:L21"/>
  <sheetViews>
    <sheetView rightToLeft="1" zoomScaleNormal="100" workbookViewId="0">
      <selection activeCell="A5" sqref="A5:K5"/>
    </sheetView>
  </sheetViews>
  <sheetFormatPr defaultRowHeight="1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5.5">
      <c r="A2" s="192" t="s">
        <v>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24">
      <c r="A5" s="219" t="s">
        <v>236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21">
      <c r="A6" s="129"/>
      <c r="B6" s="129"/>
      <c r="C6" s="129"/>
      <c r="D6" s="129"/>
      <c r="E6" s="129"/>
      <c r="F6" s="129"/>
      <c r="G6" s="129"/>
      <c r="H6" s="129"/>
      <c r="I6" s="131" t="s">
        <v>40</v>
      </c>
      <c r="J6" s="129"/>
      <c r="K6" s="131" t="s">
        <v>132</v>
      </c>
    </row>
    <row r="7" spans="1:11" ht="114" customHeight="1">
      <c r="A7" s="131" t="s">
        <v>161</v>
      </c>
      <c r="B7" s="129"/>
      <c r="C7" s="143" t="s">
        <v>162</v>
      </c>
      <c r="D7" s="129"/>
      <c r="E7" s="143" t="s">
        <v>163</v>
      </c>
      <c r="F7" s="129"/>
      <c r="G7" s="143" t="s">
        <v>164</v>
      </c>
      <c r="H7" s="129"/>
      <c r="I7" s="142" t="s">
        <v>165</v>
      </c>
      <c r="J7" s="129"/>
      <c r="K7" s="142" t="s">
        <v>165</v>
      </c>
    </row>
    <row r="8" spans="1:11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1:11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</row>
    <row r="12" spans="1:1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</row>
    <row r="13" spans="1:11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</row>
    <row r="14" spans="1:11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</row>
    <row r="15" spans="1:1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</row>
    <row r="16" spans="1:11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</row>
    <row r="17" spans="1:12" ht="30">
      <c r="A17" s="210">
        <v>15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spans="1:1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</row>
    <row r="19" spans="1:12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</row>
    <row r="20" spans="1:12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</row>
    <row r="21" spans="1:1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1"/>
  <sheetViews>
    <sheetView rightToLeft="1" view="pageBreakPreview" topLeftCell="A4" zoomScale="85" zoomScaleNormal="110" zoomScaleSheetLayoutView="85" workbookViewId="0">
      <selection activeCell="B7" sqref="B7:B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71" t="s">
        <v>184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8" ht="30">
      <c r="B3" s="171" t="s">
        <v>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2:28" ht="30">
      <c r="B4" s="171" t="s">
        <v>106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2:28" ht="67.5" customHeight="1"/>
    <row r="6" spans="2:28" ht="30">
      <c r="B6" s="196" t="s">
        <v>237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>
      <c r="B7" s="220" t="s">
        <v>1</v>
      </c>
      <c r="D7" s="216" t="s">
        <v>46</v>
      </c>
      <c r="E7" s="216" t="s">
        <v>46</v>
      </c>
      <c r="F7" s="216" t="s">
        <v>46</v>
      </c>
      <c r="G7" s="216" t="s">
        <v>46</v>
      </c>
      <c r="H7" s="216" t="s">
        <v>46</v>
      </c>
      <c r="J7" s="216" t="s">
        <v>40</v>
      </c>
      <c r="K7" s="216" t="s">
        <v>40</v>
      </c>
      <c r="L7" s="216" t="s">
        <v>40</v>
      </c>
      <c r="M7" s="216" t="s">
        <v>40</v>
      </c>
      <c r="N7" s="216" t="s">
        <v>40</v>
      </c>
      <c r="P7" s="216" t="s">
        <v>41</v>
      </c>
      <c r="Q7" s="216" t="s">
        <v>41</v>
      </c>
      <c r="R7" s="216" t="s">
        <v>41</v>
      </c>
      <c r="S7" s="216" t="s">
        <v>41</v>
      </c>
      <c r="T7" s="216" t="s">
        <v>41</v>
      </c>
    </row>
    <row r="8" spans="2:28" s="29" customFormat="1" ht="63.75" customHeight="1">
      <c r="B8" s="220" t="s">
        <v>1</v>
      </c>
      <c r="D8" s="128" t="s">
        <v>157</v>
      </c>
      <c r="E8" s="47"/>
      <c r="F8" s="221" t="s">
        <v>47</v>
      </c>
      <c r="G8" s="47"/>
      <c r="H8" s="221" t="s">
        <v>48</v>
      </c>
      <c r="J8" s="221" t="s">
        <v>49</v>
      </c>
      <c r="K8" s="47"/>
      <c r="L8" s="221" t="s">
        <v>44</v>
      </c>
      <c r="M8" s="47"/>
      <c r="N8" s="221" t="s">
        <v>50</v>
      </c>
      <c r="P8" s="221" t="s">
        <v>49</v>
      </c>
      <c r="Q8" s="47"/>
      <c r="R8" s="221" t="s">
        <v>44</v>
      </c>
      <c r="S8" s="47"/>
      <c r="T8" s="221" t="s">
        <v>50</v>
      </c>
    </row>
    <row r="9" spans="2:28" s="29" customFormat="1" ht="24">
      <c r="B9" s="102" t="s">
        <v>100</v>
      </c>
      <c r="D9" s="78" t="s">
        <v>160</v>
      </c>
      <c r="F9" s="69">
        <v>456020</v>
      </c>
      <c r="H9" s="69">
        <v>850</v>
      </c>
      <c r="J9" s="78">
        <v>387617000</v>
      </c>
      <c r="L9" s="78">
        <v>0</v>
      </c>
      <c r="N9" s="78">
        <v>387617000</v>
      </c>
      <c r="P9" s="69">
        <v>387617000</v>
      </c>
      <c r="R9" s="78">
        <v>0</v>
      </c>
      <c r="T9" s="69">
        <v>387617000</v>
      </c>
    </row>
    <row r="10" spans="2:28" s="29" customFormat="1" ht="24">
      <c r="B10" s="102" t="s">
        <v>88</v>
      </c>
      <c r="D10" s="78" t="s">
        <v>158</v>
      </c>
      <c r="F10" s="69">
        <v>78813</v>
      </c>
      <c r="H10" s="69">
        <v>3500</v>
      </c>
      <c r="J10" s="78">
        <v>275845500</v>
      </c>
      <c r="L10" s="78">
        <v>36265232</v>
      </c>
      <c r="N10" s="78">
        <v>239580268</v>
      </c>
      <c r="P10" s="69">
        <v>275845500</v>
      </c>
      <c r="R10" s="78">
        <v>36265232</v>
      </c>
      <c r="T10" s="69">
        <v>239580268</v>
      </c>
    </row>
    <row r="11" spans="2:28" s="29" customFormat="1" ht="24">
      <c r="B11" s="102" t="s">
        <v>91</v>
      </c>
      <c r="D11" s="78" t="s">
        <v>159</v>
      </c>
      <c r="F11" s="69">
        <v>4487217</v>
      </c>
      <c r="H11" s="69">
        <v>82</v>
      </c>
      <c r="J11" s="78">
        <v>367951794</v>
      </c>
      <c r="L11" s="78">
        <v>52687933</v>
      </c>
      <c r="N11" s="78">
        <v>315263861</v>
      </c>
      <c r="P11" s="69">
        <v>367951794</v>
      </c>
      <c r="R11" s="78">
        <v>52687933</v>
      </c>
      <c r="T11" s="69">
        <v>315263861</v>
      </c>
    </row>
    <row r="12" spans="2:28" s="29" customFormat="1" ht="24">
      <c r="B12" s="102" t="s">
        <v>87</v>
      </c>
      <c r="D12" s="78" t="s">
        <v>104</v>
      </c>
      <c r="F12" s="69">
        <v>15754</v>
      </c>
      <c r="H12" s="69">
        <v>320</v>
      </c>
      <c r="J12" s="78">
        <v>0</v>
      </c>
      <c r="L12" s="78">
        <v>0</v>
      </c>
      <c r="N12" s="78">
        <v>0</v>
      </c>
      <c r="P12" s="69">
        <v>5041280</v>
      </c>
      <c r="R12" s="78">
        <v>68125</v>
      </c>
      <c r="T12" s="69">
        <v>4973155</v>
      </c>
    </row>
    <row r="13" spans="2:28" s="29" customFormat="1" ht="24">
      <c r="B13" s="102"/>
      <c r="D13" s="78"/>
      <c r="F13" s="69"/>
      <c r="H13" s="69"/>
      <c r="J13" s="78"/>
      <c r="L13" s="78"/>
      <c r="N13" s="78"/>
      <c r="P13" s="69"/>
      <c r="R13" s="78"/>
      <c r="T13" s="69"/>
    </row>
    <row r="14" spans="2:28" ht="21.75" thickBot="1">
      <c r="B14" s="73" t="s">
        <v>67</v>
      </c>
      <c r="C14" s="106"/>
      <c r="D14" s="106"/>
      <c r="E14" s="106"/>
      <c r="F14" s="71">
        <f>SUM(F9:F12)</f>
        <v>5037804</v>
      </c>
      <c r="G14" s="73"/>
      <c r="H14" s="71">
        <f>SUM(H9:H12)</f>
        <v>4752</v>
      </c>
      <c r="I14" s="72"/>
      <c r="J14" s="71">
        <f>SUM(J9:J12)</f>
        <v>1031414294</v>
      </c>
      <c r="K14" s="72"/>
      <c r="L14" s="71">
        <f>SUM(L9:L12)</f>
        <v>88953165</v>
      </c>
      <c r="M14" s="72"/>
      <c r="N14" s="71">
        <f>SUM(N9:N12)</f>
        <v>942461129</v>
      </c>
      <c r="O14" s="72"/>
      <c r="P14" s="71">
        <f>SUM(P9:P12)</f>
        <v>1036455574</v>
      </c>
      <c r="Q14" s="72"/>
      <c r="R14" s="71">
        <f>SUM(R9:R12)</f>
        <v>89021290</v>
      </c>
      <c r="S14" s="72"/>
      <c r="T14" s="71">
        <f>SUM(T9:T12)</f>
        <v>947434284</v>
      </c>
    </row>
    <row r="15" spans="2:28" ht="21.75" thickTop="1">
      <c r="L15"/>
    </row>
    <row r="16" spans="2:28" ht="30">
      <c r="J16" s="45">
        <v>16</v>
      </c>
      <c r="L16"/>
    </row>
    <row r="17" spans="12:12">
      <c r="L17"/>
    </row>
    <row r="18" spans="12:12">
      <c r="L18"/>
    </row>
    <row r="19" spans="12:12">
      <c r="L19"/>
    </row>
    <row r="20" spans="12:12">
      <c r="L20"/>
    </row>
    <row r="21" spans="12:12">
      <c r="L21"/>
    </row>
    <row r="22" spans="12:12">
      <c r="L22"/>
    </row>
    <row r="23" spans="12:12">
      <c r="L23"/>
    </row>
    <row r="24" spans="12:12">
      <c r="L24"/>
    </row>
    <row r="25" spans="12:12">
      <c r="L25"/>
    </row>
    <row r="26" spans="12:12">
      <c r="L26"/>
    </row>
    <row r="27" spans="12:12">
      <c r="L27"/>
    </row>
    <row r="28" spans="12:12">
      <c r="L28"/>
    </row>
    <row r="29" spans="12:12">
      <c r="L29"/>
    </row>
    <row r="30" spans="12:12">
      <c r="L30"/>
    </row>
    <row r="31" spans="12:12">
      <c r="L31" s="96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dimension ref="A1:T18"/>
  <sheetViews>
    <sheetView rightToLeft="1" zoomScaleNormal="100" workbookViewId="0">
      <selection activeCell="A6" sqref="A6:A7"/>
    </sheetView>
  </sheetViews>
  <sheetFormatPr defaultRowHeight="1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25.5">
      <c r="A2" s="192" t="s">
        <v>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</row>
    <row r="4" spans="1:20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0" ht="24">
      <c r="A5" s="219" t="s">
        <v>238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</row>
    <row r="6" spans="1:20" ht="21">
      <c r="A6" s="191" t="s">
        <v>166</v>
      </c>
      <c r="B6" s="129"/>
      <c r="C6" s="129"/>
      <c r="D6" s="129"/>
      <c r="E6" s="129"/>
      <c r="F6" s="129"/>
      <c r="G6" s="129"/>
      <c r="H6" s="129"/>
      <c r="I6" s="129"/>
      <c r="J6" s="191" t="s">
        <v>40</v>
      </c>
      <c r="K6" s="191"/>
      <c r="L6" s="191"/>
      <c r="M6" s="191"/>
      <c r="N6" s="191"/>
      <c r="O6" s="129"/>
      <c r="P6" s="191" t="s">
        <v>132</v>
      </c>
      <c r="Q6" s="191"/>
      <c r="R6" s="191"/>
      <c r="S6" s="191"/>
      <c r="T6" s="191"/>
    </row>
    <row r="7" spans="1:20" ht="63">
      <c r="A7" s="191"/>
      <c r="B7" s="129"/>
      <c r="C7" s="143" t="s">
        <v>167</v>
      </c>
      <c r="D7" s="129"/>
      <c r="E7" s="223" t="s">
        <v>73</v>
      </c>
      <c r="F7" s="223"/>
      <c r="G7" s="129"/>
      <c r="H7" s="143" t="s">
        <v>168</v>
      </c>
      <c r="I7" s="129"/>
      <c r="J7" s="142" t="s">
        <v>43</v>
      </c>
      <c r="K7" s="130"/>
      <c r="L7" s="142" t="s">
        <v>44</v>
      </c>
      <c r="M7" s="130"/>
      <c r="N7" s="142" t="s">
        <v>45</v>
      </c>
      <c r="O7" s="129"/>
      <c r="P7" s="142" t="s">
        <v>43</v>
      </c>
      <c r="Q7" s="130"/>
      <c r="R7" s="142" t="s">
        <v>44</v>
      </c>
      <c r="S7" s="130"/>
      <c r="T7" s="142" t="s">
        <v>45</v>
      </c>
    </row>
    <row r="8" spans="1:20" ht="18.75">
      <c r="A8" s="140" t="s">
        <v>202</v>
      </c>
      <c r="B8" s="129"/>
      <c r="C8" s="144"/>
      <c r="D8" s="129"/>
      <c r="E8" s="140" t="s">
        <v>204</v>
      </c>
      <c r="F8" s="130"/>
      <c r="G8" s="129"/>
      <c r="H8" s="138">
        <v>18</v>
      </c>
      <c r="I8" s="129"/>
      <c r="J8" s="137">
        <v>35848013</v>
      </c>
      <c r="K8" s="129"/>
      <c r="L8" s="137">
        <v>0</v>
      </c>
      <c r="M8" s="129"/>
      <c r="N8" s="137">
        <v>35848013</v>
      </c>
      <c r="O8" s="129"/>
      <c r="P8" s="137">
        <v>104285657</v>
      </c>
      <c r="Q8" s="129"/>
      <c r="R8" s="137">
        <v>0</v>
      </c>
      <c r="S8" s="129"/>
      <c r="T8" s="137">
        <v>104285657</v>
      </c>
    </row>
    <row r="9" spans="1:20" ht="18.75">
      <c r="A9" s="166"/>
      <c r="B9" s="129"/>
      <c r="C9" s="130"/>
      <c r="D9" s="129"/>
      <c r="E9" s="166"/>
      <c r="F9" s="130"/>
      <c r="G9" s="129"/>
      <c r="H9" s="168"/>
      <c r="I9" s="129"/>
      <c r="J9" s="167"/>
      <c r="K9" s="129"/>
      <c r="L9" s="167"/>
      <c r="M9" s="129"/>
      <c r="N9" s="167"/>
      <c r="O9" s="129"/>
      <c r="P9" s="167"/>
      <c r="Q9" s="129"/>
      <c r="R9" s="167"/>
      <c r="S9" s="129"/>
      <c r="T9" s="167"/>
    </row>
    <row r="10" spans="1:20" ht="21.75" thickBot="1">
      <c r="A10" s="141" t="s">
        <v>61</v>
      </c>
      <c r="B10" s="129"/>
      <c r="C10" s="139"/>
      <c r="D10" s="129"/>
      <c r="E10" s="222"/>
      <c r="F10" s="222"/>
      <c r="G10" s="129"/>
      <c r="H10" s="139"/>
      <c r="I10" s="129"/>
      <c r="J10" s="139">
        <f>SUM(J8)</f>
        <v>35848013</v>
      </c>
      <c r="K10" s="129"/>
      <c r="L10" s="139">
        <v>0</v>
      </c>
      <c r="M10" s="129"/>
      <c r="N10" s="139">
        <f>SUM(N8:N9)</f>
        <v>35848013</v>
      </c>
      <c r="O10" s="129"/>
      <c r="P10" s="139">
        <f>SUM(P8:P9)</f>
        <v>104285657</v>
      </c>
      <c r="Q10" s="129"/>
      <c r="R10" s="139">
        <v>0</v>
      </c>
      <c r="S10" s="129"/>
      <c r="T10" s="139">
        <f>SUM(T8:T9)</f>
        <v>104285657</v>
      </c>
    </row>
    <row r="11" spans="1:20" ht="15.75" thickTop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</row>
    <row r="12" spans="1:20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</row>
    <row r="13" spans="1:20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</row>
    <row r="14" spans="1:20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</row>
    <row r="15" spans="1:20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</row>
    <row r="16" spans="1:20" ht="30">
      <c r="A16" s="210">
        <v>17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</row>
    <row r="17" spans="1:20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</row>
    <row r="18" spans="1:20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9"/>
  <sheetViews>
    <sheetView rightToLeft="1" view="pageBreakPreview" zoomScale="70" zoomScaleNormal="70" zoomScaleSheetLayoutView="70" workbookViewId="0">
      <selection activeCell="B10" sqref="B10"/>
    </sheetView>
  </sheetViews>
  <sheetFormatPr defaultRowHeight="21.75" customHeight="1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>
      <c r="B2" s="228" t="s">
        <v>184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22" ht="27" customHeight="1">
      <c r="B3" s="228" t="s">
        <v>38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22" ht="27" customHeight="1">
      <c r="B4" s="228" t="s">
        <v>106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2:22" s="25" customFormat="1" ht="21.75" customHeight="1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2:22" s="2" customFormat="1" ht="30.75" customHeight="1">
      <c r="B6" s="227" t="s">
        <v>239</v>
      </c>
      <c r="C6" s="227"/>
      <c r="D6" s="227"/>
      <c r="E6" s="227"/>
      <c r="F6" s="227"/>
      <c r="G6" s="227"/>
      <c r="H6" s="227"/>
      <c r="I6" s="227"/>
      <c r="J6" s="227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>
      <c r="B8" s="226" t="s">
        <v>39</v>
      </c>
      <c r="C8" s="226" t="s">
        <v>39</v>
      </c>
      <c r="D8" s="226" t="s">
        <v>40</v>
      </c>
      <c r="E8" s="226" t="s">
        <v>40</v>
      </c>
      <c r="F8" s="226" t="s">
        <v>40</v>
      </c>
      <c r="G8" s="226" t="s">
        <v>40</v>
      </c>
      <c r="H8" s="226" t="s">
        <v>40</v>
      </c>
      <c r="I8" s="84"/>
      <c r="J8" s="226" t="s">
        <v>41</v>
      </c>
      <c r="K8" s="226" t="s">
        <v>41</v>
      </c>
      <c r="L8" s="226" t="s">
        <v>41</v>
      </c>
      <c r="M8" s="226" t="s">
        <v>41</v>
      </c>
      <c r="N8" s="226" t="s">
        <v>41</v>
      </c>
    </row>
    <row r="9" spans="2:22" s="26" customFormat="1" ht="58.5" customHeight="1">
      <c r="B9" s="225" t="s">
        <v>42</v>
      </c>
      <c r="C9" s="85"/>
      <c r="D9" s="225" t="s">
        <v>43</v>
      </c>
      <c r="E9" s="85"/>
      <c r="F9" s="225" t="s">
        <v>44</v>
      </c>
      <c r="G9" s="85"/>
      <c r="H9" s="225" t="s">
        <v>45</v>
      </c>
      <c r="I9" s="84"/>
      <c r="J9" s="225" t="s">
        <v>43</v>
      </c>
      <c r="K9" s="85"/>
      <c r="L9" s="225" t="s">
        <v>44</v>
      </c>
      <c r="M9" s="85"/>
      <c r="N9" s="225" t="s">
        <v>45</v>
      </c>
    </row>
    <row r="10" spans="2:22" s="25" customFormat="1" ht="23.25" customHeight="1">
      <c r="B10" s="86" t="s">
        <v>206</v>
      </c>
      <c r="C10" s="84"/>
      <c r="D10" s="145">
        <v>34668</v>
      </c>
      <c r="E10" s="88"/>
      <c r="F10" s="87">
        <v>0</v>
      </c>
      <c r="G10" s="88"/>
      <c r="H10" s="87">
        <v>34668</v>
      </c>
      <c r="I10" s="88"/>
      <c r="J10" s="87">
        <v>103717</v>
      </c>
      <c r="K10" s="88"/>
      <c r="L10" s="87">
        <v>0</v>
      </c>
      <c r="M10" s="88"/>
      <c r="N10" s="87">
        <v>103717</v>
      </c>
    </row>
    <row r="11" spans="2:22" s="25" customFormat="1" ht="23.25" customHeight="1">
      <c r="B11" s="86" t="s">
        <v>207</v>
      </c>
      <c r="C11" s="84"/>
      <c r="D11" s="145">
        <v>3556</v>
      </c>
      <c r="E11" s="88"/>
      <c r="F11" s="87">
        <v>0</v>
      </c>
      <c r="G11" s="88"/>
      <c r="H11" s="87">
        <v>3556</v>
      </c>
      <c r="I11" s="88"/>
      <c r="J11" s="87">
        <v>10398</v>
      </c>
      <c r="K11" s="88"/>
      <c r="L11" s="87">
        <v>0</v>
      </c>
      <c r="M11" s="88"/>
      <c r="N11" s="87">
        <v>10398</v>
      </c>
    </row>
    <row r="12" spans="2:22" s="25" customFormat="1" ht="23.25" customHeight="1">
      <c r="B12" s="86" t="s">
        <v>208</v>
      </c>
      <c r="C12" s="84"/>
      <c r="D12" s="145">
        <v>32220</v>
      </c>
      <c r="E12" s="88"/>
      <c r="F12" s="87">
        <v>0</v>
      </c>
      <c r="G12" s="88"/>
      <c r="H12" s="87">
        <v>32220</v>
      </c>
      <c r="I12" s="88"/>
      <c r="J12" s="87">
        <v>125022</v>
      </c>
      <c r="K12" s="88"/>
      <c r="L12" s="87">
        <v>0</v>
      </c>
      <c r="M12" s="88"/>
      <c r="N12" s="87">
        <v>125022</v>
      </c>
    </row>
    <row r="13" spans="2:22" s="25" customFormat="1" ht="23.25" customHeight="1">
      <c r="B13" s="86" t="s">
        <v>210</v>
      </c>
      <c r="C13" s="84"/>
      <c r="D13" s="145">
        <v>4113</v>
      </c>
      <c r="E13" s="88"/>
      <c r="F13" s="87">
        <v>0</v>
      </c>
      <c r="G13" s="88"/>
      <c r="H13" s="87">
        <v>4113</v>
      </c>
      <c r="I13" s="88"/>
      <c r="J13" s="87">
        <v>7964</v>
      </c>
      <c r="K13" s="88"/>
      <c r="L13" s="87">
        <v>0</v>
      </c>
      <c r="M13" s="88"/>
      <c r="N13" s="87">
        <v>7964</v>
      </c>
    </row>
    <row r="14" spans="2:22" s="25" customFormat="1" ht="23.25" customHeight="1">
      <c r="B14" s="86" t="s">
        <v>211</v>
      </c>
      <c r="C14" s="84"/>
      <c r="D14" s="145">
        <v>101564</v>
      </c>
      <c r="E14" s="88"/>
      <c r="F14" s="87">
        <v>0</v>
      </c>
      <c r="G14" s="88"/>
      <c r="H14" s="87">
        <v>101564</v>
      </c>
      <c r="I14" s="88"/>
      <c r="J14" s="87">
        <v>310603</v>
      </c>
      <c r="K14" s="88"/>
      <c r="L14" s="87">
        <v>0</v>
      </c>
      <c r="M14" s="88"/>
      <c r="N14" s="87">
        <v>310603</v>
      </c>
    </row>
    <row r="15" spans="2:22" s="25" customFormat="1" ht="23.25" customHeight="1">
      <c r="B15" s="86" t="s">
        <v>212</v>
      </c>
      <c r="C15" s="84"/>
      <c r="D15" s="145">
        <v>4034</v>
      </c>
      <c r="E15" s="88"/>
      <c r="F15" s="87">
        <v>0</v>
      </c>
      <c r="G15" s="88"/>
      <c r="H15" s="87">
        <v>4034</v>
      </c>
      <c r="I15" s="88"/>
      <c r="J15" s="87">
        <v>11010</v>
      </c>
      <c r="K15" s="88"/>
      <c r="L15" s="87">
        <v>0</v>
      </c>
      <c r="M15" s="88"/>
      <c r="N15" s="87">
        <v>11010</v>
      </c>
    </row>
    <row r="16" spans="2:22" s="25" customFormat="1" ht="23.25" customHeight="1">
      <c r="B16" s="86" t="s">
        <v>213</v>
      </c>
      <c r="C16" s="84"/>
      <c r="D16" s="145">
        <v>119697599</v>
      </c>
      <c r="E16" s="88"/>
      <c r="F16" s="87">
        <v>-1371968</v>
      </c>
      <c r="G16" s="88"/>
      <c r="H16" s="87">
        <v>121069567</v>
      </c>
      <c r="I16" s="88"/>
      <c r="J16" s="87">
        <v>909452086</v>
      </c>
      <c r="K16" s="88"/>
      <c r="L16" s="87">
        <v>0</v>
      </c>
      <c r="M16" s="88"/>
      <c r="N16" s="87">
        <v>909452086</v>
      </c>
    </row>
    <row r="17" spans="2:14" s="25" customFormat="1" ht="23.25" customHeight="1">
      <c r="B17" s="86" t="s">
        <v>214</v>
      </c>
      <c r="C17" s="84"/>
      <c r="D17" s="145">
        <v>76203340</v>
      </c>
      <c r="E17" s="88"/>
      <c r="F17" s="87">
        <v>-843037</v>
      </c>
      <c r="G17" s="88"/>
      <c r="H17" s="87">
        <v>77046377</v>
      </c>
      <c r="I17" s="88"/>
      <c r="J17" s="87">
        <v>498904125</v>
      </c>
      <c r="K17" s="88"/>
      <c r="L17" s="87">
        <v>0</v>
      </c>
      <c r="M17" s="88"/>
      <c r="N17" s="87">
        <v>498904125</v>
      </c>
    </row>
    <row r="18" spans="2:14" s="25" customFormat="1" ht="23.25" customHeight="1">
      <c r="B18" s="86" t="s">
        <v>215</v>
      </c>
      <c r="C18" s="84"/>
      <c r="D18" s="145">
        <v>4023</v>
      </c>
      <c r="E18" s="88"/>
      <c r="F18" s="87">
        <v>0</v>
      </c>
      <c r="G18" s="88"/>
      <c r="H18" s="87">
        <v>4023</v>
      </c>
      <c r="I18" s="88"/>
      <c r="J18" s="87">
        <v>11809</v>
      </c>
      <c r="K18" s="88"/>
      <c r="L18" s="87">
        <v>0</v>
      </c>
      <c r="M18" s="88"/>
      <c r="N18" s="87">
        <v>11809</v>
      </c>
    </row>
    <row r="19" spans="2:14" s="25" customFormat="1" ht="23.25" customHeight="1">
      <c r="B19" s="86" t="s">
        <v>222</v>
      </c>
      <c r="C19" s="84"/>
      <c r="D19" s="145">
        <v>0</v>
      </c>
      <c r="E19" s="88"/>
      <c r="F19" s="87">
        <v>0</v>
      </c>
      <c r="G19" s="88"/>
      <c r="H19" s="87">
        <v>0</v>
      </c>
      <c r="I19" s="88"/>
      <c r="J19" s="87">
        <v>168430497</v>
      </c>
      <c r="K19" s="88"/>
      <c r="L19" s="87">
        <v>0</v>
      </c>
      <c r="M19" s="88"/>
      <c r="N19" s="87">
        <v>168430497</v>
      </c>
    </row>
    <row r="20" spans="2:14" s="25" customFormat="1" ht="23.25" customHeight="1">
      <c r="B20" s="86" t="s">
        <v>223</v>
      </c>
      <c r="C20" s="84"/>
      <c r="D20" s="145">
        <v>0</v>
      </c>
      <c r="E20" s="88"/>
      <c r="F20" s="87">
        <v>0</v>
      </c>
      <c r="G20" s="88"/>
      <c r="H20" s="87">
        <v>0</v>
      </c>
      <c r="I20" s="88"/>
      <c r="J20" s="87">
        <v>91168149</v>
      </c>
      <c r="K20" s="88"/>
      <c r="L20" s="87">
        <v>0</v>
      </c>
      <c r="M20" s="88"/>
      <c r="N20" s="87">
        <v>91168149</v>
      </c>
    </row>
    <row r="21" spans="2:14" s="25" customFormat="1" ht="23.25" customHeight="1">
      <c r="B21" s="86" t="s">
        <v>216</v>
      </c>
      <c r="C21" s="84"/>
      <c r="D21" s="145">
        <v>4034</v>
      </c>
      <c r="E21" s="88"/>
      <c r="F21" s="87">
        <v>0</v>
      </c>
      <c r="G21" s="88"/>
      <c r="H21" s="87">
        <v>4034</v>
      </c>
      <c r="I21" s="88"/>
      <c r="J21" s="87">
        <v>13828</v>
      </c>
      <c r="K21" s="88"/>
      <c r="L21" s="87">
        <v>0</v>
      </c>
      <c r="M21" s="88"/>
      <c r="N21" s="87">
        <v>13828</v>
      </c>
    </row>
    <row r="22" spans="2:14" s="25" customFormat="1" ht="23.25" customHeight="1">
      <c r="B22" s="86" t="s">
        <v>217</v>
      </c>
      <c r="C22" s="84"/>
      <c r="D22" s="145">
        <v>721068493</v>
      </c>
      <c r="E22" s="88"/>
      <c r="F22" s="87">
        <v>0</v>
      </c>
      <c r="G22" s="88"/>
      <c r="H22" s="87">
        <v>721068493</v>
      </c>
      <c r="I22" s="88"/>
      <c r="J22" s="87">
        <v>2044049534</v>
      </c>
      <c r="K22" s="88"/>
      <c r="L22" s="87">
        <v>1737696</v>
      </c>
      <c r="M22" s="88"/>
      <c r="N22" s="87">
        <v>2042311838</v>
      </c>
    </row>
    <row r="23" spans="2:14" s="25" customFormat="1" ht="23.25" customHeight="1">
      <c r="B23" s="86" t="s">
        <v>218</v>
      </c>
      <c r="C23" s="84"/>
      <c r="D23" s="145">
        <v>212974060</v>
      </c>
      <c r="E23" s="88"/>
      <c r="F23" s="87">
        <v>-2038339</v>
      </c>
      <c r="G23" s="88"/>
      <c r="H23" s="87">
        <v>215012399</v>
      </c>
      <c r="I23" s="88"/>
      <c r="J23" s="87">
        <v>1305442622</v>
      </c>
      <c r="K23" s="88"/>
      <c r="L23" s="87">
        <v>0</v>
      </c>
      <c r="M23" s="88"/>
      <c r="N23" s="87">
        <v>1305442622</v>
      </c>
    </row>
    <row r="24" spans="2:14" s="25" customFormat="1" ht="23.25" customHeight="1">
      <c r="B24" s="86" t="s">
        <v>219</v>
      </c>
      <c r="C24" s="84"/>
      <c r="D24" s="145">
        <v>462387978</v>
      </c>
      <c r="E24" s="88"/>
      <c r="F24" s="87">
        <v>1448308</v>
      </c>
      <c r="G24" s="88"/>
      <c r="H24" s="87">
        <v>460939670</v>
      </c>
      <c r="I24" s="88"/>
      <c r="J24" s="87">
        <v>462387978</v>
      </c>
      <c r="K24" s="88"/>
      <c r="L24" s="87">
        <v>1448308</v>
      </c>
      <c r="M24" s="88"/>
      <c r="N24" s="87">
        <v>460939670</v>
      </c>
    </row>
    <row r="25" spans="2:14" s="25" customFormat="1" ht="23.25" customHeight="1">
      <c r="B25" s="86" t="s">
        <v>221</v>
      </c>
      <c r="C25" s="84"/>
      <c r="D25" s="145">
        <v>348934426</v>
      </c>
      <c r="E25" s="88"/>
      <c r="F25" s="87">
        <v>126992</v>
      </c>
      <c r="G25" s="88"/>
      <c r="H25" s="87">
        <v>348807434</v>
      </c>
      <c r="I25" s="88"/>
      <c r="J25" s="87">
        <v>348934426</v>
      </c>
      <c r="K25" s="88"/>
      <c r="L25" s="87">
        <v>126992</v>
      </c>
      <c r="M25" s="88"/>
      <c r="N25" s="87">
        <v>348807434</v>
      </c>
    </row>
    <row r="26" spans="2:14" s="25" customFormat="1" ht="21.75" customHeight="1" thickBot="1">
      <c r="B26" s="224" t="s">
        <v>67</v>
      </c>
      <c r="C26" s="224"/>
      <c r="D26" s="89">
        <f>SUM(D10:D25)</f>
        <v>1941454108</v>
      </c>
      <c r="E26" s="89"/>
      <c r="F26" s="89">
        <f>SUM(F10:F25)</f>
        <v>-2678044</v>
      </c>
      <c r="G26" s="89"/>
      <c r="H26" s="89">
        <f>SUM(H10:H25)</f>
        <v>1944132152</v>
      </c>
      <c r="I26" s="89"/>
      <c r="J26" s="89">
        <f>SUM(J10:J25)</f>
        <v>5829363768</v>
      </c>
      <c r="K26" s="89"/>
      <c r="L26" s="89">
        <f>SUM(L10:L25)</f>
        <v>3312996</v>
      </c>
      <c r="M26" s="89"/>
      <c r="N26" s="89">
        <f>SUM(N10:N25)</f>
        <v>5826050772</v>
      </c>
    </row>
    <row r="27" spans="2:14" ht="21.75" customHeight="1" thickTop="1"/>
    <row r="28" spans="2:14" ht="21.75" customHeight="1">
      <c r="F28" s="97"/>
    </row>
    <row r="29" spans="2:14" ht="21.75" customHeight="1">
      <c r="D29" s="48">
        <v>18</v>
      </c>
    </row>
  </sheetData>
  <sortState xmlns:xlrd2="http://schemas.microsoft.com/office/spreadsheetml/2017/richdata2" ref="B10:N25">
    <sortCondition descending="1" ref="N10:N25"/>
  </sortState>
  <mergeCells count="15">
    <mergeCell ref="B6:J6"/>
    <mergeCell ref="B8:C8"/>
    <mergeCell ref="B2:N2"/>
    <mergeCell ref="B3:N3"/>
    <mergeCell ref="B4:N4"/>
    <mergeCell ref="B26:C26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2"/>
  <sheetViews>
    <sheetView rightToLeft="1" view="pageBreakPreview" zoomScale="110" zoomScaleNormal="110" zoomScaleSheetLayoutView="110" workbookViewId="0">
      <selection activeCell="C2" sqref="C2:Q2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71" t="s">
        <v>183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3:17" ht="30">
      <c r="C3" s="171" t="s">
        <v>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3:17" ht="30">
      <c r="C4" s="171" t="s">
        <v>106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>
      <c r="C9" s="172" t="s">
        <v>74</v>
      </c>
      <c r="D9" s="173" t="s">
        <v>103</v>
      </c>
      <c r="E9" s="173" t="s">
        <v>2</v>
      </c>
      <c r="F9" s="173" t="s">
        <v>2</v>
      </c>
      <c r="G9" s="173" t="s">
        <v>2</v>
      </c>
      <c r="I9" s="173" t="s">
        <v>3</v>
      </c>
      <c r="J9" s="173" t="s">
        <v>3</v>
      </c>
      <c r="K9" s="173" t="s">
        <v>3</v>
      </c>
      <c r="M9" s="173" t="s">
        <v>107</v>
      </c>
      <c r="N9" s="173" t="s">
        <v>4</v>
      </c>
      <c r="O9" s="173" t="s">
        <v>4</v>
      </c>
      <c r="P9" s="173" t="s">
        <v>4</v>
      </c>
      <c r="Q9" s="173" t="s">
        <v>4</v>
      </c>
    </row>
    <row r="10" spans="3:17" s="6" customFormat="1" ht="44.25" customHeight="1">
      <c r="C10" s="172"/>
      <c r="D10" s="10"/>
      <c r="E10" s="174" t="s">
        <v>6</v>
      </c>
      <c r="F10" s="10"/>
      <c r="G10" s="174" t="s">
        <v>7</v>
      </c>
      <c r="I10" s="174" t="s">
        <v>75</v>
      </c>
      <c r="J10" s="10"/>
      <c r="K10" s="174" t="s">
        <v>76</v>
      </c>
      <c r="L10" s="31">
        <v>0</v>
      </c>
      <c r="M10" s="174" t="s">
        <v>6</v>
      </c>
      <c r="N10" s="10"/>
      <c r="O10" s="174" t="s">
        <v>7</v>
      </c>
      <c r="Q10" s="176" t="s">
        <v>11</v>
      </c>
    </row>
    <row r="11" spans="3:17" s="6" customFormat="1" ht="39.75" customHeight="1">
      <c r="C11" s="172"/>
      <c r="D11" s="9"/>
      <c r="E11" s="175" t="s">
        <v>6</v>
      </c>
      <c r="F11" s="9"/>
      <c r="G11" s="175" t="s">
        <v>7</v>
      </c>
      <c r="I11" s="175"/>
      <c r="J11" s="9"/>
      <c r="K11" s="175"/>
      <c r="L11" s="31">
        <v>0</v>
      </c>
      <c r="M11" s="175" t="s">
        <v>6</v>
      </c>
      <c r="N11" s="9"/>
      <c r="O11" s="175" t="s">
        <v>7</v>
      </c>
      <c r="Q11" s="177" t="s">
        <v>11</v>
      </c>
    </row>
    <row r="12" spans="3:17">
      <c r="C12" s="30" t="s">
        <v>71</v>
      </c>
      <c r="E12" s="108">
        <f>'اوراق مشارکت'!R25</f>
        <v>75478764427</v>
      </c>
      <c r="F12" s="20"/>
      <c r="G12" s="108">
        <f>'اوراق مشارکت'!T25</f>
        <v>86199935404</v>
      </c>
      <c r="H12" s="20"/>
      <c r="I12" s="108">
        <f>'اوراق مشارکت'!X25</f>
        <v>1888056146</v>
      </c>
      <c r="J12" s="20"/>
      <c r="K12" s="108">
        <f>'اوراق مشارکت'!AB25</f>
        <v>356574019</v>
      </c>
      <c r="L12" s="51">
        <v>0</v>
      </c>
      <c r="M12" s="108">
        <f>'اوراق مشارکت'!AH25</f>
        <v>77036163588</v>
      </c>
      <c r="N12" s="20"/>
      <c r="O12" s="108">
        <f>'اوراق مشارکت'!AJ25</f>
        <v>88271902389</v>
      </c>
      <c r="P12" s="20"/>
      <c r="Q12" s="51">
        <f>O12/$O$17</f>
        <v>0.44436300294094605</v>
      </c>
    </row>
    <row r="13" spans="3:17">
      <c r="C13" s="2" t="s">
        <v>83</v>
      </c>
      <c r="E13" s="108">
        <f>سپرده!D28</f>
        <v>83721181384.036194</v>
      </c>
      <c r="F13" s="20"/>
      <c r="G13" s="108">
        <f>سپرده!D28</f>
        <v>83721181384.036194</v>
      </c>
      <c r="H13" s="20"/>
      <c r="I13" s="108">
        <f>سپرده!F28</f>
        <v>145010990276</v>
      </c>
      <c r="J13" s="20"/>
      <c r="K13" s="108">
        <f>سپرده!H28</f>
        <v>144264095509</v>
      </c>
      <c r="L13" s="51">
        <v>0.3836</v>
      </c>
      <c r="M13" s="108">
        <f>سپرده!J28</f>
        <v>84468076151</v>
      </c>
      <c r="N13" s="20"/>
      <c r="O13" s="108">
        <f>سپرده!J28</f>
        <v>84468076151</v>
      </c>
      <c r="P13" s="20"/>
      <c r="Q13" s="107">
        <f>O13/$O$17</f>
        <v>0.42521444486031862</v>
      </c>
    </row>
    <row r="14" spans="3:17">
      <c r="C14" s="2" t="s">
        <v>70</v>
      </c>
      <c r="E14" s="108">
        <f>سهام!G24</f>
        <v>28972584839</v>
      </c>
      <c r="F14" s="20"/>
      <c r="G14" s="108">
        <f>سهام!I24</f>
        <v>27772771748</v>
      </c>
      <c r="H14" s="20"/>
      <c r="I14" s="108">
        <f>سهام!M24</f>
        <v>1319997454</v>
      </c>
      <c r="J14" s="20"/>
      <c r="K14" s="108">
        <f>سهام!Q24</f>
        <v>2273238407</v>
      </c>
      <c r="L14" s="51">
        <v>0</v>
      </c>
      <c r="M14" s="108">
        <f>سهام!W24</f>
        <v>28240252137</v>
      </c>
      <c r="N14" s="20"/>
      <c r="O14" s="108">
        <f>سهام!Y24</f>
        <v>25908202800</v>
      </c>
      <c r="P14" s="20"/>
      <c r="Q14" s="114">
        <f>O14/$O$17</f>
        <v>0.13042255219873539</v>
      </c>
    </row>
    <row r="15" spans="3:17">
      <c r="C15" s="2" t="s">
        <v>181</v>
      </c>
      <c r="E15" s="108">
        <f>'واحدهای صندوق'!G11</f>
        <v>0</v>
      </c>
      <c r="F15" s="20"/>
      <c r="G15" s="108">
        <f>'واحدهای صندوق'!I11</f>
        <v>0</v>
      </c>
      <c r="H15" s="20"/>
      <c r="I15" s="108">
        <f>'واحدهای صندوق'!M11</f>
        <v>0</v>
      </c>
      <c r="J15" s="20"/>
      <c r="K15" s="108">
        <f>'واحدهای صندوق'!Q11</f>
        <v>0</v>
      </c>
      <c r="L15" s="51"/>
      <c r="M15" s="108">
        <f>'واحدهای صندوق'!W11</f>
        <v>0</v>
      </c>
      <c r="N15" s="20"/>
      <c r="O15" s="108">
        <f>'واحدهای صندوق'!Y11</f>
        <v>0</v>
      </c>
      <c r="P15" s="20"/>
      <c r="Q15" s="114">
        <f>O15/$O$17</f>
        <v>0</v>
      </c>
    </row>
    <row r="16" spans="3:17">
      <c r="E16" s="3"/>
      <c r="G16" s="3"/>
      <c r="I16" s="3"/>
      <c r="K16" s="3"/>
      <c r="L16" s="98">
        <v>0.25369999999999998</v>
      </c>
      <c r="M16" s="3"/>
      <c r="O16" s="3"/>
      <c r="Q16" s="8"/>
    </row>
    <row r="17" spans="3:17" ht="21.75" thickBot="1">
      <c r="C17" s="2" t="s">
        <v>67</v>
      </c>
      <c r="D17" s="3">
        <f>SUM(D12:D14)</f>
        <v>0</v>
      </c>
      <c r="E17" s="71">
        <f>SUM(E12:E16)</f>
        <v>188172530650.03619</v>
      </c>
      <c r="F17" s="74">
        <f>SUM(F12:F14)</f>
        <v>0</v>
      </c>
      <c r="G17" s="71">
        <f>SUM(G12:G16)</f>
        <v>197693888536.03619</v>
      </c>
      <c r="H17" s="74">
        <f>SUM(H12:H14)</f>
        <v>0</v>
      </c>
      <c r="I17" s="71">
        <f>SUM(I12:I16)</f>
        <v>148219043876</v>
      </c>
      <c r="J17" s="74">
        <f>SUM(J12:J14)</f>
        <v>0</v>
      </c>
      <c r="K17" s="71">
        <f>SUM(K12:K16)</f>
        <v>146893907935</v>
      </c>
      <c r="L17" s="74">
        <v>0</v>
      </c>
      <c r="M17" s="71">
        <f>SUM(M12:M16)</f>
        <v>189744491876</v>
      </c>
      <c r="N17" s="74">
        <f>SUM(N12:N14)</f>
        <v>0</v>
      </c>
      <c r="O17" s="71">
        <f>SUM(O12:O16)</f>
        <v>198648181340</v>
      </c>
      <c r="P17" s="74">
        <f>SUM(P12:P14)</f>
        <v>0</v>
      </c>
      <c r="Q17" s="110">
        <f>O17/$O$17</f>
        <v>1</v>
      </c>
    </row>
    <row r="18" spans="3:17" ht="21.75" thickTop="1">
      <c r="L18" s="98">
        <v>0.2044</v>
      </c>
      <c r="Q18" s="8"/>
    </row>
    <row r="19" spans="3:17">
      <c r="L19" s="98">
        <v>0.11650000000000001</v>
      </c>
    </row>
    <row r="20" spans="3:17">
      <c r="L20" s="98">
        <v>0</v>
      </c>
    </row>
    <row r="21" spans="3:17" ht="30">
      <c r="I21" s="41">
        <v>1</v>
      </c>
      <c r="L21" s="98">
        <v>6.3700000000000007E-2</v>
      </c>
    </row>
    <row r="22" spans="3:17">
      <c r="L22" s="98">
        <v>0</v>
      </c>
    </row>
    <row r="23" spans="3:17">
      <c r="L23" s="98">
        <v>0.13189999999999999</v>
      </c>
    </row>
    <row r="24" spans="3:17">
      <c r="L24" s="98">
        <v>3.9899999999999998E-2</v>
      </c>
    </row>
    <row r="25" spans="3:17">
      <c r="L25" s="98">
        <v>0.18509999999999999</v>
      </c>
    </row>
    <row r="26" spans="3:17">
      <c r="L26" s="98">
        <v>1.89E-2</v>
      </c>
    </row>
    <row r="27" spans="3:17">
      <c r="L27" s="98">
        <v>5.16E-2</v>
      </c>
    </row>
    <row r="28" spans="3:17">
      <c r="L28" s="98">
        <v>3.6200000000000003E-2</v>
      </c>
    </row>
    <row r="29" spans="3:17">
      <c r="L29" s="98">
        <v>0</v>
      </c>
    </row>
    <row r="30" spans="3:17">
      <c r="L30" s="98">
        <v>1.8200000000000001E-2</v>
      </c>
    </row>
    <row r="31" spans="3:17">
      <c r="L31" s="98">
        <v>3.3000000000000002E-2</v>
      </c>
    </row>
    <row r="32" spans="3:17">
      <c r="L32" s="98">
        <v>5.7999999999999996E-3</v>
      </c>
    </row>
    <row r="33" spans="12:12">
      <c r="L33" s="98">
        <v>2.0000000000000001E-4</v>
      </c>
    </row>
    <row r="34" spans="12:12">
      <c r="L34" s="98">
        <v>0</v>
      </c>
    </row>
    <row r="35" spans="12:12">
      <c r="L35" s="98">
        <v>0</v>
      </c>
    </row>
    <row r="36" spans="12:12">
      <c r="L36" s="98">
        <v>0</v>
      </c>
    </row>
    <row r="37" spans="12:12">
      <c r="L37" s="98">
        <v>1E-4</v>
      </c>
    </row>
    <row r="38" spans="12:12">
      <c r="L38" s="98">
        <v>-9.1000000000000004E-3</v>
      </c>
    </row>
    <row r="39" spans="12:12">
      <c r="L39" s="98">
        <v>0</v>
      </c>
    </row>
    <row r="40" spans="12:12">
      <c r="L40" s="98">
        <v>0</v>
      </c>
    </row>
    <row r="42" spans="12:12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8"/>
  <sheetViews>
    <sheetView rightToLeft="1" view="pageBreakPreview" topLeftCell="B1" zoomScaleNormal="55" zoomScaleSheetLayoutView="100" workbookViewId="0">
      <selection activeCell="B7" sqref="B7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73" t="s">
        <v>184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28" ht="30">
      <c r="B3" s="173" t="s">
        <v>38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2:28" ht="30">
      <c r="B4" s="173" t="s">
        <v>106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2:28" ht="61.5" customHeight="1"/>
    <row r="6" spans="2:28" s="2" customFormat="1" ht="30">
      <c r="B6" s="12" t="s">
        <v>240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>
      <c r="B8" s="172" t="s">
        <v>1</v>
      </c>
      <c r="D8" s="173" t="s">
        <v>40</v>
      </c>
      <c r="E8" s="173" t="s">
        <v>40</v>
      </c>
      <c r="F8" s="173" t="s">
        <v>40</v>
      </c>
      <c r="G8" s="173" t="s">
        <v>40</v>
      </c>
      <c r="H8" s="173" t="s">
        <v>40</v>
      </c>
      <c r="I8" s="173" t="s">
        <v>40</v>
      </c>
      <c r="J8" s="173" t="s">
        <v>40</v>
      </c>
      <c r="L8" s="173" t="s">
        <v>41</v>
      </c>
      <c r="M8" s="173" t="s">
        <v>41</v>
      </c>
      <c r="N8" s="173" t="s">
        <v>41</v>
      </c>
      <c r="O8" s="173" t="s">
        <v>41</v>
      </c>
      <c r="P8" s="173" t="s">
        <v>41</v>
      </c>
      <c r="Q8" s="173" t="s">
        <v>41</v>
      </c>
      <c r="R8" s="173" t="s">
        <v>41</v>
      </c>
    </row>
    <row r="9" spans="2:28" ht="69" customHeight="1">
      <c r="B9" s="172" t="s">
        <v>1</v>
      </c>
      <c r="D9" s="229" t="s">
        <v>5</v>
      </c>
      <c r="E9" s="39"/>
      <c r="F9" s="229" t="s">
        <v>169</v>
      </c>
      <c r="G9" s="39"/>
      <c r="H9" s="229" t="s">
        <v>53</v>
      </c>
      <c r="I9" s="39"/>
      <c r="J9" s="229" t="s">
        <v>54</v>
      </c>
      <c r="K9" s="28"/>
      <c r="L9" s="229" t="s">
        <v>5</v>
      </c>
      <c r="M9" s="39"/>
      <c r="N9" s="229" t="s">
        <v>169</v>
      </c>
      <c r="O9" s="39"/>
      <c r="P9" s="229" t="s">
        <v>53</v>
      </c>
      <c r="Q9" s="39"/>
      <c r="R9" s="213" t="s">
        <v>179</v>
      </c>
    </row>
    <row r="10" spans="2:28" ht="21.75" customHeight="1">
      <c r="B10" s="22" t="s">
        <v>100</v>
      </c>
      <c r="D10" s="69">
        <v>456020</v>
      </c>
      <c r="E10" s="6"/>
      <c r="F10" s="69">
        <v>1749310481</v>
      </c>
      <c r="G10" s="6"/>
      <c r="H10" s="69">
        <v>2121475267</v>
      </c>
      <c r="I10" s="6"/>
      <c r="J10" s="69">
        <v>-372164785</v>
      </c>
      <c r="K10" s="6"/>
      <c r="L10" s="69">
        <v>456020</v>
      </c>
      <c r="M10" s="6"/>
      <c r="N10" s="69">
        <v>1749310481</v>
      </c>
      <c r="O10" s="6"/>
      <c r="P10" s="69">
        <v>2349035220</v>
      </c>
      <c r="Q10" s="6"/>
      <c r="R10" s="69">
        <v>-599724738</v>
      </c>
    </row>
    <row r="11" spans="2:28" ht="21.75" customHeight="1">
      <c r="B11" s="22" t="s">
        <v>86</v>
      </c>
      <c r="D11" s="69">
        <v>100000</v>
      </c>
      <c r="E11" s="6"/>
      <c r="F11" s="69">
        <v>2794274550</v>
      </c>
      <c r="G11" s="6"/>
      <c r="H11" s="69">
        <v>2608147506</v>
      </c>
      <c r="I11" s="6"/>
      <c r="J11" s="69">
        <v>186127044</v>
      </c>
      <c r="K11" s="6"/>
      <c r="L11" s="69">
        <v>100000</v>
      </c>
      <c r="M11" s="6"/>
      <c r="N11" s="69">
        <v>2794274550</v>
      </c>
      <c r="O11" s="6"/>
      <c r="P11" s="69">
        <v>2830060351</v>
      </c>
      <c r="Q11" s="6"/>
      <c r="R11" s="69">
        <v>-35785801</v>
      </c>
    </row>
    <row r="12" spans="2:28" ht="21.75" customHeight="1">
      <c r="B12" s="22" t="s">
        <v>186</v>
      </c>
      <c r="D12" s="69">
        <v>81500</v>
      </c>
      <c r="E12" s="6"/>
      <c r="F12" s="69">
        <v>1306773159</v>
      </c>
      <c r="G12" s="6"/>
      <c r="H12" s="69">
        <v>1395079591</v>
      </c>
      <c r="I12" s="6"/>
      <c r="J12" s="69">
        <v>-88306431</v>
      </c>
      <c r="K12" s="6"/>
      <c r="L12" s="69">
        <v>81500</v>
      </c>
      <c r="M12" s="6"/>
      <c r="N12" s="69">
        <v>1306773159</v>
      </c>
      <c r="O12" s="6"/>
      <c r="P12" s="69">
        <v>1519032656</v>
      </c>
      <c r="Q12" s="6"/>
      <c r="R12" s="69">
        <v>-212259496</v>
      </c>
    </row>
    <row r="13" spans="2:28" ht="21.75" customHeight="1">
      <c r="B13" s="22" t="s">
        <v>96</v>
      </c>
      <c r="D13" s="69">
        <v>32352</v>
      </c>
      <c r="E13" s="6"/>
      <c r="F13" s="69">
        <v>1575815774</v>
      </c>
      <c r="G13" s="6"/>
      <c r="H13" s="69">
        <v>1577423749</v>
      </c>
      <c r="I13" s="6"/>
      <c r="J13" s="69">
        <v>-1607974</v>
      </c>
      <c r="K13" s="6"/>
      <c r="L13" s="69">
        <v>32352</v>
      </c>
      <c r="M13" s="6"/>
      <c r="N13" s="69">
        <v>1575815774</v>
      </c>
      <c r="O13" s="6"/>
      <c r="P13" s="69">
        <v>1474513331</v>
      </c>
      <c r="Q13" s="6"/>
      <c r="R13" s="69">
        <v>101302443</v>
      </c>
    </row>
    <row r="14" spans="2:28" ht="21.75" customHeight="1">
      <c r="B14" s="22" t="s">
        <v>88</v>
      </c>
      <c r="D14" s="69">
        <v>78813</v>
      </c>
      <c r="E14" s="6"/>
      <c r="F14" s="69">
        <v>1740021631</v>
      </c>
      <c r="G14" s="6"/>
      <c r="H14" s="69">
        <v>1970353175</v>
      </c>
      <c r="I14" s="6"/>
      <c r="J14" s="69">
        <v>-230331543</v>
      </c>
      <c r="K14" s="6"/>
      <c r="L14" s="69">
        <v>78813</v>
      </c>
      <c r="M14" s="6"/>
      <c r="N14" s="69">
        <v>1740021631</v>
      </c>
      <c r="O14" s="6"/>
      <c r="P14" s="69">
        <v>2348754998</v>
      </c>
      <c r="Q14" s="6"/>
      <c r="R14" s="69">
        <v>-608733366</v>
      </c>
    </row>
    <row r="15" spans="2:28" ht="21.75" customHeight="1">
      <c r="B15" s="22" t="s">
        <v>185</v>
      </c>
      <c r="D15" s="69">
        <v>976653</v>
      </c>
      <c r="E15" s="6"/>
      <c r="F15" s="69">
        <v>5067794794</v>
      </c>
      <c r="G15" s="6"/>
      <c r="H15" s="69">
        <v>5349338949</v>
      </c>
      <c r="I15" s="6"/>
      <c r="J15" s="69">
        <v>-281544154</v>
      </c>
      <c r="K15" s="6"/>
      <c r="L15" s="69">
        <v>976653</v>
      </c>
      <c r="M15" s="6"/>
      <c r="N15" s="69">
        <v>5067794794</v>
      </c>
      <c r="O15" s="6"/>
      <c r="P15" s="69">
        <v>5494965236</v>
      </c>
      <c r="Q15" s="6"/>
      <c r="R15" s="69">
        <v>-427170441</v>
      </c>
    </row>
    <row r="16" spans="2:28" ht="21.75" customHeight="1">
      <c r="B16" s="22" t="s">
        <v>84</v>
      </c>
      <c r="D16" s="69">
        <v>4</v>
      </c>
      <c r="E16" s="6"/>
      <c r="F16" s="69">
        <v>291256</v>
      </c>
      <c r="G16" s="6"/>
      <c r="H16" s="69">
        <v>313722</v>
      </c>
      <c r="I16" s="6"/>
      <c r="J16" s="69">
        <v>-22465</v>
      </c>
      <c r="K16" s="6"/>
      <c r="L16" s="69">
        <v>4</v>
      </c>
      <c r="M16" s="6"/>
      <c r="N16" s="69">
        <v>291256</v>
      </c>
      <c r="O16" s="6"/>
      <c r="P16" s="69">
        <v>298811</v>
      </c>
      <c r="Q16" s="6"/>
      <c r="R16" s="69">
        <v>-7554</v>
      </c>
    </row>
    <row r="17" spans="2:51" ht="21.75" customHeight="1">
      <c r="B17" s="22" t="s">
        <v>91</v>
      </c>
      <c r="D17" s="69">
        <v>4487217</v>
      </c>
      <c r="E17" s="6"/>
      <c r="F17" s="69">
        <v>9706087296</v>
      </c>
      <c r="G17" s="6"/>
      <c r="H17" s="69">
        <v>9616876934</v>
      </c>
      <c r="I17" s="6"/>
      <c r="J17" s="69">
        <v>89210362</v>
      </c>
      <c r="K17" s="6"/>
      <c r="L17" s="69">
        <v>4487217</v>
      </c>
      <c r="M17" s="6"/>
      <c r="N17" s="69">
        <v>9706087296</v>
      </c>
      <c r="O17" s="6"/>
      <c r="P17" s="69">
        <v>10642796088</v>
      </c>
      <c r="Q17" s="6"/>
      <c r="R17" s="69">
        <v>-936708791</v>
      </c>
    </row>
    <row r="18" spans="2:51" ht="21.75" customHeight="1">
      <c r="B18" s="22" t="s">
        <v>87</v>
      </c>
      <c r="D18" s="69">
        <v>15754</v>
      </c>
      <c r="E18" s="6"/>
      <c r="F18" s="69">
        <v>203583428</v>
      </c>
      <c r="G18" s="6"/>
      <c r="H18" s="69">
        <v>217521062</v>
      </c>
      <c r="I18" s="6"/>
      <c r="J18" s="69">
        <v>-13937633</v>
      </c>
      <c r="K18" s="6"/>
      <c r="L18" s="69">
        <v>15754</v>
      </c>
      <c r="M18" s="6"/>
      <c r="N18" s="69">
        <v>203583428</v>
      </c>
      <c r="O18" s="6"/>
      <c r="P18" s="69">
        <v>317261282</v>
      </c>
      <c r="Q18" s="6"/>
      <c r="R18" s="69">
        <v>-113677853</v>
      </c>
    </row>
    <row r="19" spans="2:51" ht="21.75" customHeight="1">
      <c r="B19" s="22" t="s">
        <v>95</v>
      </c>
      <c r="D19" s="69">
        <v>600000</v>
      </c>
      <c r="E19" s="6"/>
      <c r="F19" s="69">
        <v>1192860000</v>
      </c>
      <c r="G19" s="6"/>
      <c r="H19" s="69">
        <v>1319997454</v>
      </c>
      <c r="I19" s="6"/>
      <c r="J19" s="69">
        <v>-127137454</v>
      </c>
      <c r="K19" s="6"/>
      <c r="L19" s="69">
        <v>600000</v>
      </c>
      <c r="M19" s="6"/>
      <c r="N19" s="69">
        <v>1192860000</v>
      </c>
      <c r="O19" s="6"/>
      <c r="P19" s="69">
        <v>1319997454</v>
      </c>
      <c r="Q19" s="6"/>
      <c r="R19" s="69">
        <v>-127137454</v>
      </c>
    </row>
    <row r="20" spans="2:51" ht="21.75" customHeight="1">
      <c r="B20" s="22" t="s">
        <v>187</v>
      </c>
      <c r="D20" s="69">
        <v>166467</v>
      </c>
      <c r="E20" s="6"/>
      <c r="F20" s="69">
        <v>571390428</v>
      </c>
      <c r="G20" s="6"/>
      <c r="H20" s="69">
        <v>577678536</v>
      </c>
      <c r="I20" s="6"/>
      <c r="J20" s="69">
        <v>-6288107</v>
      </c>
      <c r="K20" s="6"/>
      <c r="L20" s="69">
        <v>166467</v>
      </c>
      <c r="M20" s="6"/>
      <c r="N20" s="69">
        <v>571390428</v>
      </c>
      <c r="O20" s="6"/>
      <c r="P20" s="69">
        <v>673985871</v>
      </c>
      <c r="Q20" s="6"/>
      <c r="R20" s="69">
        <v>-102595442</v>
      </c>
    </row>
    <row r="21" spans="2:51" ht="21.75" customHeight="1">
      <c r="B21" s="22" t="s">
        <v>89</v>
      </c>
      <c r="D21" s="69">
        <v>10860</v>
      </c>
      <c r="E21" s="6"/>
      <c r="F21" s="69">
        <v>8987279640</v>
      </c>
      <c r="G21" s="6"/>
      <c r="H21" s="69">
        <v>8955509039</v>
      </c>
      <c r="I21" s="6"/>
      <c r="J21" s="69">
        <v>31770601</v>
      </c>
      <c r="K21" s="6"/>
      <c r="L21" s="69">
        <v>10860</v>
      </c>
      <c r="M21" s="6"/>
      <c r="N21" s="69">
        <v>8987279640</v>
      </c>
      <c r="O21" s="6"/>
      <c r="P21" s="69">
        <v>8861673932</v>
      </c>
      <c r="Q21" s="6"/>
      <c r="R21" s="69">
        <v>125605708</v>
      </c>
    </row>
    <row r="22" spans="2:51" ht="21.75" customHeight="1">
      <c r="B22" s="22" t="s">
        <v>97</v>
      </c>
      <c r="D22" s="69">
        <v>10335</v>
      </c>
      <c r="E22" s="6"/>
      <c r="F22" s="69">
        <v>9384494077</v>
      </c>
      <c r="G22" s="6"/>
      <c r="H22" s="69">
        <v>9419384956</v>
      </c>
      <c r="I22" s="6"/>
      <c r="J22" s="69">
        <v>-34890878</v>
      </c>
      <c r="K22" s="6"/>
      <c r="L22" s="69">
        <v>10335</v>
      </c>
      <c r="M22" s="6"/>
      <c r="N22" s="69">
        <v>9384494077</v>
      </c>
      <c r="O22" s="6"/>
      <c r="P22" s="69">
        <v>9262594180</v>
      </c>
      <c r="Q22" s="6"/>
      <c r="R22" s="69">
        <v>121899897</v>
      </c>
    </row>
    <row r="23" spans="2:51" ht="21.75" customHeight="1">
      <c r="B23" s="22" t="s">
        <v>79</v>
      </c>
      <c r="D23" s="69">
        <v>3600</v>
      </c>
      <c r="E23" s="6"/>
      <c r="F23" s="69">
        <v>3129063954</v>
      </c>
      <c r="G23" s="6"/>
      <c r="H23" s="69">
        <v>3134808512</v>
      </c>
      <c r="I23" s="6"/>
      <c r="J23" s="69">
        <v>-5744557</v>
      </c>
      <c r="K23" s="6"/>
      <c r="L23" s="69">
        <v>3600</v>
      </c>
      <c r="M23" s="6"/>
      <c r="N23" s="69">
        <v>3129063954</v>
      </c>
      <c r="O23" s="6"/>
      <c r="P23" s="69">
        <v>3077528497</v>
      </c>
      <c r="Q23" s="6"/>
      <c r="R23" s="69">
        <v>51535457</v>
      </c>
    </row>
    <row r="24" spans="2:51" ht="21.75" customHeight="1">
      <c r="B24" s="22" t="s">
        <v>81</v>
      </c>
      <c r="D24" s="69">
        <v>4600</v>
      </c>
      <c r="E24" s="6"/>
      <c r="F24" s="69">
        <v>3935350188</v>
      </c>
      <c r="G24" s="6"/>
      <c r="H24" s="69">
        <v>3932066383</v>
      </c>
      <c r="I24" s="6"/>
      <c r="J24" s="69">
        <v>3283805</v>
      </c>
      <c r="K24" s="6"/>
      <c r="L24" s="69">
        <v>4600</v>
      </c>
      <c r="M24" s="6"/>
      <c r="N24" s="69">
        <v>3935350188</v>
      </c>
      <c r="O24" s="6"/>
      <c r="P24" s="69">
        <v>3871343591</v>
      </c>
      <c r="Q24" s="6"/>
      <c r="R24" s="69">
        <v>64006597</v>
      </c>
    </row>
    <row r="25" spans="2:51" ht="21.75" customHeight="1">
      <c r="B25" s="22" t="s">
        <v>85</v>
      </c>
      <c r="D25" s="69">
        <v>25515</v>
      </c>
      <c r="E25" s="6"/>
      <c r="F25" s="69">
        <v>18626145499</v>
      </c>
      <c r="G25" s="6"/>
      <c r="H25" s="69">
        <v>18500763361</v>
      </c>
      <c r="I25" s="6"/>
      <c r="J25" s="69">
        <v>125382138</v>
      </c>
      <c r="K25" s="6"/>
      <c r="L25" s="69">
        <v>25515</v>
      </c>
      <c r="M25" s="6"/>
      <c r="N25" s="69">
        <v>18626145499</v>
      </c>
      <c r="O25" s="6"/>
      <c r="P25" s="69">
        <v>18397489087</v>
      </c>
      <c r="Q25" s="6"/>
      <c r="R25" s="69">
        <v>228656412</v>
      </c>
    </row>
    <row r="26" spans="2:51" ht="21.75" customHeight="1">
      <c r="B26" s="22" t="s">
        <v>202</v>
      </c>
      <c r="D26" s="69">
        <v>2330</v>
      </c>
      <c r="E26" s="6"/>
      <c r="F26" s="69">
        <v>2249740730</v>
      </c>
      <c r="G26" s="6"/>
      <c r="H26" s="69">
        <v>2321685078</v>
      </c>
      <c r="I26" s="6"/>
      <c r="J26" s="69">
        <v>-71944347</v>
      </c>
      <c r="K26" s="6"/>
      <c r="L26" s="69">
        <v>2330</v>
      </c>
      <c r="M26" s="6"/>
      <c r="N26" s="69">
        <v>2249740730</v>
      </c>
      <c r="O26" s="6"/>
      <c r="P26" s="69">
        <v>2254225167</v>
      </c>
      <c r="Q26" s="6"/>
      <c r="R26" s="69">
        <v>-4484436</v>
      </c>
    </row>
    <row r="27" spans="2:51" ht="21.75" customHeight="1">
      <c r="B27" s="22" t="s">
        <v>196</v>
      </c>
      <c r="D27" s="69">
        <v>5800</v>
      </c>
      <c r="E27" s="6"/>
      <c r="F27" s="69">
        <v>4054103060</v>
      </c>
      <c r="G27" s="6"/>
      <c r="H27" s="69">
        <v>3985907423</v>
      </c>
      <c r="I27" s="6"/>
      <c r="J27" s="69">
        <v>68195637</v>
      </c>
      <c r="K27" s="6"/>
      <c r="L27" s="69">
        <v>5800</v>
      </c>
      <c r="M27" s="6"/>
      <c r="N27" s="69">
        <v>4054103060</v>
      </c>
      <c r="O27" s="6"/>
      <c r="P27" s="69">
        <v>3966376565</v>
      </c>
      <c r="Q27" s="6"/>
      <c r="R27" s="69">
        <v>87726495</v>
      </c>
    </row>
    <row r="28" spans="2:51" ht="21.75" customHeight="1">
      <c r="B28" s="22" t="s">
        <v>92</v>
      </c>
      <c r="D28" s="69">
        <v>21900</v>
      </c>
      <c r="E28" s="6"/>
      <c r="F28" s="69">
        <v>19164150468</v>
      </c>
      <c r="G28" s="6"/>
      <c r="H28" s="69">
        <v>19120555471</v>
      </c>
      <c r="I28" s="6"/>
      <c r="J28" s="69">
        <v>43594997</v>
      </c>
      <c r="K28" s="6"/>
      <c r="L28" s="69">
        <v>21900</v>
      </c>
      <c r="M28" s="6"/>
      <c r="N28" s="69">
        <v>19164150468</v>
      </c>
      <c r="O28" s="6"/>
      <c r="P28" s="69">
        <v>18838381324</v>
      </c>
      <c r="Q28" s="6"/>
      <c r="R28" s="69">
        <v>325769144</v>
      </c>
    </row>
    <row r="29" spans="2:51" ht="21.75" customHeight="1">
      <c r="B29" s="22" t="s">
        <v>101</v>
      </c>
      <c r="D29" s="69">
        <v>10000</v>
      </c>
      <c r="E29" s="6"/>
      <c r="F29" s="69">
        <v>6352468406</v>
      </c>
      <c r="G29" s="6"/>
      <c r="H29" s="69">
        <v>6240178762</v>
      </c>
      <c r="I29" s="6"/>
      <c r="J29" s="69">
        <v>112289644</v>
      </c>
      <c r="K29" s="6"/>
      <c r="L29" s="69">
        <v>10000</v>
      </c>
      <c r="M29" s="6"/>
      <c r="N29" s="69">
        <v>6352468406</v>
      </c>
      <c r="O29" s="6"/>
      <c r="P29" s="69">
        <v>6257245670</v>
      </c>
      <c r="Q29" s="6"/>
      <c r="R29" s="69">
        <v>95222736</v>
      </c>
    </row>
    <row r="30" spans="2:51" ht="21.75" customHeight="1">
      <c r="B30" s="22" t="s">
        <v>191</v>
      </c>
      <c r="D30" s="69">
        <v>11000</v>
      </c>
      <c r="E30" s="6"/>
      <c r="F30" s="69">
        <v>6842134638</v>
      </c>
      <c r="G30" s="6"/>
      <c r="H30" s="69">
        <v>6670334782</v>
      </c>
      <c r="I30" s="6"/>
      <c r="J30" s="69">
        <v>171799856</v>
      </c>
      <c r="K30" s="6"/>
      <c r="L30" s="69">
        <v>11000</v>
      </c>
      <c r="M30" s="6"/>
      <c r="N30" s="69">
        <v>6842134638</v>
      </c>
      <c r="O30" s="6"/>
      <c r="P30" s="69">
        <v>6727942339</v>
      </c>
      <c r="Q30" s="6"/>
      <c r="R30" s="69">
        <v>114192299</v>
      </c>
    </row>
    <row r="31" spans="2:51" ht="21.75" customHeight="1">
      <c r="B31" s="22" t="s">
        <v>99</v>
      </c>
      <c r="D31" s="69">
        <v>8300</v>
      </c>
      <c r="E31" s="6"/>
      <c r="F31" s="69">
        <v>5546971729</v>
      </c>
      <c r="G31" s="6"/>
      <c r="H31" s="69">
        <v>5454435204</v>
      </c>
      <c r="I31" s="6"/>
      <c r="J31" s="69">
        <v>92536525</v>
      </c>
      <c r="K31" s="6"/>
      <c r="L31" s="69">
        <v>8300</v>
      </c>
      <c r="M31" s="6"/>
      <c r="N31" s="69">
        <v>5546971729</v>
      </c>
      <c r="O31" s="6"/>
      <c r="P31" s="69">
        <v>5443116056</v>
      </c>
      <c r="Q31" s="6"/>
      <c r="R31" s="69">
        <v>103855673</v>
      </c>
    </row>
    <row r="32" spans="2:51" ht="21.75" customHeight="1">
      <c r="D32" s="69"/>
      <c r="E32" s="6"/>
      <c r="F32" s="69"/>
      <c r="G32" s="6"/>
      <c r="H32" s="69"/>
      <c r="I32" s="6"/>
      <c r="J32" s="69"/>
      <c r="K32" s="6"/>
      <c r="L32" s="69"/>
      <c r="M32" s="6"/>
      <c r="N32" s="69"/>
      <c r="O32" s="6"/>
      <c r="P32" s="69"/>
      <c r="Q32" s="6"/>
      <c r="R32" s="69"/>
      <c r="AI32" s="22"/>
      <c r="AK32" s="69"/>
      <c r="AL32" s="6"/>
      <c r="AM32" s="69"/>
      <c r="AN32" s="6"/>
      <c r="AO32" s="69"/>
      <c r="AP32" s="6"/>
      <c r="AQ32" s="69"/>
      <c r="AR32" s="6"/>
      <c r="AS32" s="69"/>
      <c r="AT32" s="6"/>
      <c r="AU32" s="69"/>
      <c r="AV32" s="6"/>
      <c r="AW32" s="69"/>
      <c r="AX32" s="6"/>
      <c r="AY32" s="69"/>
    </row>
    <row r="33" spans="2:52" ht="21.75" thickBot="1">
      <c r="B33" s="36" t="s">
        <v>67</v>
      </c>
      <c r="D33" s="70">
        <f>SUM(D10:D32)</f>
        <v>7109020</v>
      </c>
      <c r="E33" s="6"/>
      <c r="F33" s="70">
        <f>SUM(F10:F32)</f>
        <v>114180105186</v>
      </c>
      <c r="G33" s="6"/>
      <c r="H33" s="70">
        <f>SUM(H10:H32)</f>
        <v>114489834916</v>
      </c>
      <c r="I33" s="6"/>
      <c r="J33" s="70">
        <f>SUM(J10:J32)</f>
        <v>-309729719</v>
      </c>
      <c r="K33" s="6"/>
      <c r="L33" s="70">
        <f>SUM(L10:L32)</f>
        <v>7109020</v>
      </c>
      <c r="M33" s="6"/>
      <c r="N33" s="70">
        <f>SUM(N10:N32)</f>
        <v>114180105186</v>
      </c>
      <c r="O33" s="6"/>
      <c r="P33" s="70">
        <f>SUM(P10:P32)</f>
        <v>115928617706</v>
      </c>
      <c r="Q33" s="6"/>
      <c r="R33" s="70">
        <f>SUM(R10:R32)</f>
        <v>-1748512511</v>
      </c>
      <c r="AI33" s="22"/>
      <c r="AK33" s="69"/>
      <c r="AL33" s="6"/>
      <c r="AM33" s="69"/>
      <c r="AN33" s="6"/>
      <c r="AO33" s="69"/>
      <c r="AP33" s="6"/>
      <c r="AQ33" s="69"/>
      <c r="AR33" s="6"/>
      <c r="AS33" s="69"/>
      <c r="AT33" s="6"/>
      <c r="AU33" s="69"/>
      <c r="AV33" s="6"/>
      <c r="AW33" s="69"/>
      <c r="AX33" s="6"/>
      <c r="AY33" s="69"/>
    </row>
    <row r="34" spans="2:52" ht="21.75" thickTop="1">
      <c r="AI34" s="22"/>
      <c r="AK34" s="69"/>
      <c r="AL34" s="6"/>
      <c r="AM34" s="69"/>
      <c r="AN34" s="6"/>
      <c r="AO34" s="69"/>
      <c r="AP34" s="6"/>
      <c r="AQ34" s="69"/>
      <c r="AR34" s="6"/>
      <c r="AS34" s="69"/>
      <c r="AT34" s="6"/>
      <c r="AU34" s="69"/>
      <c r="AV34" s="6"/>
      <c r="AW34" s="69"/>
      <c r="AX34" s="6"/>
      <c r="AY34" s="69"/>
    </row>
    <row r="35" spans="2:52" ht="30">
      <c r="J35" s="46">
        <v>19</v>
      </c>
      <c r="L35" s="21"/>
      <c r="AI35" s="22"/>
      <c r="AK35" s="69"/>
      <c r="AL35" s="6"/>
      <c r="AM35" s="69"/>
      <c r="AN35" s="6"/>
      <c r="AO35" s="69"/>
      <c r="AP35" s="6"/>
      <c r="AQ35" s="69"/>
      <c r="AR35" s="6"/>
      <c r="AS35" s="69"/>
      <c r="AT35" s="6"/>
      <c r="AU35" s="69"/>
      <c r="AV35" s="6"/>
      <c r="AW35" s="69"/>
      <c r="AX35" s="6"/>
      <c r="AY35" s="69"/>
    </row>
    <row r="36" spans="2:52">
      <c r="AI36" s="22"/>
      <c r="AK36" s="69"/>
      <c r="AL36" s="6"/>
      <c r="AM36" s="69"/>
      <c r="AN36" s="6"/>
      <c r="AO36" s="69"/>
      <c r="AP36" s="6"/>
      <c r="AQ36" s="69"/>
      <c r="AR36" s="6"/>
      <c r="AS36" s="69"/>
      <c r="AT36" s="6"/>
      <c r="AU36" s="69"/>
      <c r="AV36" s="6"/>
      <c r="AW36" s="69"/>
      <c r="AX36" s="6"/>
      <c r="AY36" s="69"/>
    </row>
    <row r="37" spans="2:52">
      <c r="AI37" s="22"/>
      <c r="AK37" s="69"/>
      <c r="AL37" s="6"/>
      <c r="AM37" s="69"/>
      <c r="AN37" s="6"/>
      <c r="AO37" s="69"/>
      <c r="AP37" s="6"/>
      <c r="AQ37" s="69"/>
      <c r="AR37" s="6"/>
      <c r="AS37" s="69"/>
      <c r="AT37" s="6"/>
      <c r="AU37" s="69"/>
      <c r="AV37" s="6"/>
      <c r="AW37" s="69"/>
      <c r="AX37" s="6"/>
      <c r="AY37" s="69"/>
    </row>
    <row r="38" spans="2:52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2:52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  <row r="40" spans="2:52">
      <c r="AJ40" s="22"/>
      <c r="AL40" s="69"/>
      <c r="AM40" s="6"/>
      <c r="AN40" s="69"/>
      <c r="AO40" s="6"/>
      <c r="AP40" s="69"/>
      <c r="AQ40" s="6"/>
      <c r="AR40" s="69"/>
      <c r="AS40" s="6"/>
      <c r="AT40" s="69"/>
      <c r="AU40" s="6"/>
      <c r="AV40" s="69"/>
      <c r="AW40" s="6"/>
      <c r="AX40" s="69"/>
      <c r="AY40" s="6"/>
      <c r="AZ40" s="69"/>
    </row>
    <row r="41" spans="2:52">
      <c r="AJ41" s="22"/>
      <c r="AL41" s="69"/>
      <c r="AM41" s="6"/>
      <c r="AN41" s="69"/>
      <c r="AO41" s="6"/>
      <c r="AP41" s="69"/>
      <c r="AQ41" s="6"/>
      <c r="AR41" s="69"/>
      <c r="AS41" s="6"/>
      <c r="AT41" s="69"/>
      <c r="AU41" s="6"/>
      <c r="AV41" s="69"/>
      <c r="AW41" s="6"/>
      <c r="AX41" s="69"/>
      <c r="AY41" s="6"/>
      <c r="AZ41" s="69"/>
    </row>
    <row r="42" spans="2:52">
      <c r="AJ42" s="22"/>
      <c r="AL42" s="69"/>
      <c r="AM42" s="6"/>
      <c r="AN42" s="69"/>
      <c r="AO42" s="6"/>
      <c r="AP42" s="69"/>
      <c r="AQ42" s="6"/>
      <c r="AR42" s="69"/>
      <c r="AS42" s="6"/>
      <c r="AT42" s="69"/>
      <c r="AU42" s="6"/>
      <c r="AV42" s="69"/>
      <c r="AW42" s="6"/>
      <c r="AX42" s="69"/>
      <c r="AY42" s="6"/>
      <c r="AZ42" s="69"/>
    </row>
    <row r="43" spans="2:52">
      <c r="AJ43" s="22"/>
      <c r="AL43" s="69"/>
      <c r="AM43" s="6"/>
      <c r="AN43" s="69"/>
      <c r="AO43" s="6"/>
      <c r="AP43" s="69"/>
      <c r="AQ43" s="6"/>
      <c r="AR43" s="69"/>
      <c r="AS43" s="6"/>
      <c r="AT43" s="69"/>
      <c r="AU43" s="6"/>
      <c r="AV43" s="69"/>
      <c r="AW43" s="6"/>
      <c r="AX43" s="69"/>
      <c r="AY43" s="6"/>
      <c r="AZ43" s="69"/>
    </row>
    <row r="44" spans="2:52">
      <c r="AJ44" s="22"/>
      <c r="AL44" s="69"/>
      <c r="AM44" s="6"/>
      <c r="AN44" s="69"/>
      <c r="AO44" s="6"/>
      <c r="AP44" s="69"/>
      <c r="AQ44" s="6"/>
      <c r="AR44" s="69"/>
      <c r="AS44" s="6"/>
      <c r="AT44" s="69"/>
      <c r="AU44" s="6"/>
      <c r="AV44" s="69"/>
      <c r="AW44" s="6"/>
      <c r="AX44" s="69"/>
      <c r="AY44" s="6"/>
      <c r="AZ44" s="69"/>
    </row>
    <row r="45" spans="2:52">
      <c r="AJ45" s="22"/>
      <c r="AL45" s="69"/>
      <c r="AM45" s="6"/>
      <c r="AN45" s="69"/>
      <c r="AO45" s="6"/>
      <c r="AP45" s="69"/>
      <c r="AQ45" s="6"/>
      <c r="AR45" s="69"/>
      <c r="AS45" s="6"/>
      <c r="AT45" s="69"/>
      <c r="AU45" s="6"/>
      <c r="AV45" s="69"/>
      <c r="AW45" s="6"/>
      <c r="AX45" s="69"/>
      <c r="AY45" s="6"/>
      <c r="AZ45" s="69"/>
    </row>
    <row r="46" spans="2:52">
      <c r="AJ46" s="22"/>
      <c r="AL46" s="69"/>
      <c r="AM46" s="6"/>
      <c r="AN46" s="69"/>
      <c r="AO46" s="6"/>
      <c r="AP46" s="69"/>
      <c r="AQ46" s="6"/>
      <c r="AR46" s="69"/>
      <c r="AS46" s="6"/>
      <c r="AT46" s="69"/>
      <c r="AU46" s="6"/>
      <c r="AV46" s="69"/>
      <c r="AW46" s="6"/>
      <c r="AX46" s="69"/>
      <c r="AY46" s="6"/>
      <c r="AZ46" s="69"/>
    </row>
    <row r="47" spans="2:52">
      <c r="AJ47" s="22"/>
      <c r="AL47" s="69"/>
      <c r="AM47" s="6"/>
      <c r="AN47" s="69"/>
      <c r="AO47" s="6"/>
      <c r="AP47" s="69"/>
      <c r="AQ47" s="6"/>
      <c r="AR47" s="69"/>
      <c r="AS47" s="6"/>
      <c r="AT47" s="69"/>
      <c r="AU47" s="6"/>
      <c r="AV47" s="69"/>
      <c r="AW47" s="6"/>
      <c r="AX47" s="69"/>
      <c r="AY47" s="6"/>
      <c r="AZ47" s="69"/>
    </row>
    <row r="48" spans="2:52">
      <c r="AJ48" s="22"/>
      <c r="AL48" s="69"/>
      <c r="AM48" s="6"/>
      <c r="AN48" s="69"/>
      <c r="AO48" s="6"/>
      <c r="AP48" s="69"/>
      <c r="AQ48" s="6"/>
      <c r="AR48" s="69"/>
      <c r="AS48" s="6"/>
      <c r="AT48" s="69"/>
      <c r="AU48" s="6"/>
      <c r="AV48" s="69"/>
      <c r="AW48" s="6"/>
      <c r="AX48" s="69"/>
      <c r="AY48" s="6"/>
      <c r="AZ48" s="69"/>
    </row>
  </sheetData>
  <sortState xmlns:xlrd2="http://schemas.microsoft.com/office/spreadsheetml/2017/richdata2" ref="B10:R31">
    <sortCondition descending="1" ref="R10:R3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5"/>
  <sheetViews>
    <sheetView rightToLeft="1" view="pageBreakPreview" topLeftCell="A4" zoomScale="70" zoomScaleNormal="85" zoomScaleSheetLayoutView="70" workbookViewId="0">
      <selection activeCell="B7" sqref="B7"/>
    </sheetView>
  </sheetViews>
  <sheetFormatPr defaultRowHeight="21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>
      <c r="B2" s="171" t="s">
        <v>184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>
      <c r="B3" s="171" t="s">
        <v>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>
      <c r="B4" s="171" t="s">
        <v>106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6" spans="2:28" ht="30">
      <c r="B6" s="12" t="s">
        <v>241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>
      <c r="B8" s="126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>
      <c r="B9" s="126" t="s">
        <v>1</v>
      </c>
      <c r="D9" s="124" t="s">
        <v>5</v>
      </c>
      <c r="E9" s="34"/>
      <c r="F9" s="124" t="s">
        <v>52</v>
      </c>
      <c r="G9" s="34"/>
      <c r="H9" s="124" t="s">
        <v>53</v>
      </c>
      <c r="I9" s="34"/>
      <c r="J9" s="124" t="s">
        <v>55</v>
      </c>
      <c r="L9" s="124" t="s">
        <v>5</v>
      </c>
      <c r="M9" s="34"/>
      <c r="N9" s="124" t="s">
        <v>52</v>
      </c>
      <c r="O9" s="34"/>
      <c r="P9" s="124" t="s">
        <v>53</v>
      </c>
      <c r="Q9" s="34"/>
      <c r="R9" s="124" t="s">
        <v>55</v>
      </c>
    </row>
    <row r="10" spans="2:28" ht="25.5" customHeight="1">
      <c r="B10" s="30" t="s">
        <v>86</v>
      </c>
      <c r="D10" s="123">
        <v>18117</v>
      </c>
      <c r="E10" s="72"/>
      <c r="F10" s="123">
        <v>485708231</v>
      </c>
      <c r="G10" s="72"/>
      <c r="H10" s="123">
        <v>512722032</v>
      </c>
      <c r="I10" s="72"/>
      <c r="J10" s="123">
        <v>-27013801</v>
      </c>
      <c r="K10" s="72"/>
      <c r="L10" s="123">
        <v>18117</v>
      </c>
      <c r="M10" s="72"/>
      <c r="N10" s="123">
        <v>485708231</v>
      </c>
      <c r="O10" s="72"/>
      <c r="P10" s="123">
        <v>512722032</v>
      </c>
      <c r="Q10" s="72"/>
      <c r="R10" s="123">
        <v>-27013801</v>
      </c>
      <c r="V10" s="98">
        <v>6.5500000000000003E-2</v>
      </c>
    </row>
    <row r="11" spans="2:28" ht="25.5" customHeight="1">
      <c r="B11" s="2" t="s">
        <v>102</v>
      </c>
      <c r="D11" s="74">
        <v>199000</v>
      </c>
      <c r="E11" s="72"/>
      <c r="F11" s="74">
        <v>1787530176</v>
      </c>
      <c r="G11" s="72"/>
      <c r="H11" s="74">
        <v>1592418397</v>
      </c>
      <c r="I11" s="72"/>
      <c r="J11" s="74">
        <v>195111779</v>
      </c>
      <c r="K11" s="72"/>
      <c r="L11" s="74">
        <v>199000</v>
      </c>
      <c r="M11" s="72"/>
      <c r="N11" s="74">
        <v>1787530176</v>
      </c>
      <c r="O11" s="72"/>
      <c r="P11" s="74">
        <v>1592418397</v>
      </c>
      <c r="Q11" s="72"/>
      <c r="R11" s="74">
        <v>195111779</v>
      </c>
      <c r="V11" s="98"/>
    </row>
    <row r="12" spans="2:28" ht="25.5" customHeight="1">
      <c r="B12" s="2" t="s">
        <v>97</v>
      </c>
      <c r="D12" s="74">
        <v>365</v>
      </c>
      <c r="E12" s="72"/>
      <c r="F12" s="74">
        <v>330451253</v>
      </c>
      <c r="G12" s="72"/>
      <c r="H12" s="74">
        <v>327125968</v>
      </c>
      <c r="I12" s="72"/>
      <c r="J12" s="74">
        <v>3325285</v>
      </c>
      <c r="K12" s="72"/>
      <c r="L12" s="74">
        <v>365</v>
      </c>
      <c r="M12" s="72"/>
      <c r="N12" s="74">
        <v>330451253</v>
      </c>
      <c r="O12" s="72"/>
      <c r="P12" s="74">
        <v>327125968</v>
      </c>
      <c r="Q12" s="72"/>
      <c r="R12" s="74">
        <v>3325285</v>
      </c>
      <c r="V12" s="98"/>
    </row>
    <row r="13" spans="2:28" ht="25.5" customHeight="1">
      <c r="B13" s="2" t="s">
        <v>85</v>
      </c>
      <c r="D13" s="74">
        <v>35</v>
      </c>
      <c r="E13" s="72"/>
      <c r="F13" s="74">
        <v>26122766</v>
      </c>
      <c r="G13" s="72"/>
      <c r="H13" s="74">
        <v>25236611</v>
      </c>
      <c r="I13" s="72"/>
      <c r="J13" s="74">
        <v>886155</v>
      </c>
      <c r="K13" s="72"/>
      <c r="L13" s="74">
        <v>13335</v>
      </c>
      <c r="M13" s="72"/>
      <c r="N13" s="74">
        <v>9695015058</v>
      </c>
      <c r="O13" s="72"/>
      <c r="P13" s="74">
        <v>9586588997</v>
      </c>
      <c r="Q13" s="72"/>
      <c r="R13" s="74">
        <v>108426061</v>
      </c>
      <c r="V13" s="98"/>
    </row>
    <row r="14" spans="2:28" ht="25.5" customHeight="1">
      <c r="B14" s="2" t="s">
        <v>80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6000</v>
      </c>
      <c r="M14" s="72"/>
      <c r="N14" s="74">
        <v>5321035380</v>
      </c>
      <c r="O14" s="72"/>
      <c r="P14" s="74">
        <v>5252041894</v>
      </c>
      <c r="Q14" s="72"/>
      <c r="R14" s="74">
        <v>68993486</v>
      </c>
      <c r="V14" s="98"/>
    </row>
    <row r="15" spans="2:28" ht="25.5" customHeight="1">
      <c r="B15" s="2" t="s">
        <v>89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200</v>
      </c>
      <c r="M15" s="72"/>
      <c r="N15" s="74">
        <v>162822719</v>
      </c>
      <c r="O15" s="72"/>
      <c r="P15" s="74">
        <v>163198413</v>
      </c>
      <c r="Q15" s="72"/>
      <c r="R15" s="74">
        <v>-375694</v>
      </c>
      <c r="V15" s="98"/>
    </row>
    <row r="16" spans="2:28" ht="25.5" customHeight="1">
      <c r="B16" s="2" t="s">
        <v>79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1500</v>
      </c>
      <c r="M16" s="72"/>
      <c r="N16" s="74">
        <v>1299634410</v>
      </c>
      <c r="O16" s="72"/>
      <c r="P16" s="74">
        <v>1282303540</v>
      </c>
      <c r="Q16" s="72"/>
      <c r="R16" s="74">
        <v>17330870</v>
      </c>
      <c r="V16" s="98"/>
    </row>
    <row r="17" spans="2:22" ht="25.5" customHeight="1">
      <c r="B17" s="2" t="s">
        <v>81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400</v>
      </c>
      <c r="M17" s="72"/>
      <c r="N17" s="74">
        <v>339939376</v>
      </c>
      <c r="O17" s="72"/>
      <c r="P17" s="74">
        <v>336638573</v>
      </c>
      <c r="Q17" s="72"/>
      <c r="R17" s="74">
        <v>3300803</v>
      </c>
      <c r="V17" s="98"/>
    </row>
    <row r="18" spans="2:22" ht="25.5" customHeight="1">
      <c r="B18" s="2" t="s">
        <v>196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8200</v>
      </c>
      <c r="M18" s="72"/>
      <c r="N18" s="74">
        <v>5699260928</v>
      </c>
      <c r="O18" s="72"/>
      <c r="P18" s="74">
        <v>5607635830</v>
      </c>
      <c r="Q18" s="72"/>
      <c r="R18" s="74">
        <v>91625098</v>
      </c>
      <c r="V18" s="98"/>
    </row>
    <row r="19" spans="2:22" ht="25.5" customHeight="1">
      <c r="B19" s="2" t="s">
        <v>101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500</v>
      </c>
      <c r="M19" s="72"/>
      <c r="N19" s="74">
        <v>312567339</v>
      </c>
      <c r="O19" s="72"/>
      <c r="P19" s="74">
        <v>312862282</v>
      </c>
      <c r="Q19" s="72"/>
      <c r="R19" s="74">
        <v>-294943</v>
      </c>
      <c r="V19" s="98"/>
    </row>
    <row r="20" spans="2:22" ht="25.5" customHeight="1">
      <c r="D20" s="74"/>
      <c r="E20" s="72"/>
      <c r="F20" s="74"/>
      <c r="G20" s="72"/>
      <c r="H20" s="74"/>
      <c r="I20" s="72"/>
      <c r="J20" s="74"/>
      <c r="K20" s="72"/>
      <c r="L20" s="74"/>
      <c r="M20" s="72"/>
      <c r="N20" s="74"/>
      <c r="O20" s="72"/>
      <c r="P20" s="74"/>
      <c r="Q20" s="72"/>
      <c r="R20" s="74"/>
      <c r="V20" s="98"/>
    </row>
    <row r="21" spans="2:22" ht="24.75" thickBot="1">
      <c r="B21" s="146" t="s">
        <v>61</v>
      </c>
      <c r="D21" s="71">
        <f>SUM(D10:D19)</f>
        <v>217517</v>
      </c>
      <c r="E21" s="71"/>
      <c r="F21" s="71">
        <f>SUM(F10:F19)</f>
        <v>2629812426</v>
      </c>
      <c r="G21" s="71"/>
      <c r="H21" s="71">
        <f>SUM(H10:H19)</f>
        <v>2457503008</v>
      </c>
      <c r="I21" s="71"/>
      <c r="J21" s="71">
        <f>SUM(J10:J19)</f>
        <v>172309418</v>
      </c>
      <c r="K21" s="71"/>
      <c r="L21" s="71">
        <f>SUM(L10:L19)</f>
        <v>247617</v>
      </c>
      <c r="M21" s="71"/>
      <c r="N21" s="71">
        <f>SUM(N10:N19)</f>
        <v>25433964870</v>
      </c>
      <c r="O21" s="71"/>
      <c r="P21" s="71">
        <f>SUM(P10:P19)</f>
        <v>24973535926</v>
      </c>
      <c r="Q21" s="71"/>
      <c r="R21" s="71">
        <f>SUM(R10:R19)</f>
        <v>460428944</v>
      </c>
    </row>
    <row r="22" spans="2:22" ht="21.75" thickTop="1"/>
    <row r="23" spans="2:22" ht="26.25">
      <c r="J23" s="19"/>
    </row>
    <row r="25" spans="2:22">
      <c r="L25" s="202">
        <v>20</v>
      </c>
      <c r="M25" s="202"/>
      <c r="N25" s="202"/>
    </row>
  </sheetData>
  <sortState xmlns:xlrd2="http://schemas.microsoft.com/office/spreadsheetml/2017/richdata2" ref="B10:R19">
    <sortCondition descending="1" ref="R10:R19"/>
  </sortState>
  <mergeCells count="4">
    <mergeCell ref="B3:R3"/>
    <mergeCell ref="B4:R4"/>
    <mergeCell ref="B2:R2"/>
    <mergeCell ref="L25:N25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dimension ref="A1:Y17"/>
  <sheetViews>
    <sheetView rightToLeft="1" zoomScaleNormal="100" workbookViewId="0">
      <selection activeCell="A6" sqref="A6"/>
    </sheetView>
  </sheetViews>
  <sheetFormatPr defaultRowHeight="1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5" ht="25.5">
      <c r="A2" s="192" t="s">
        <v>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1:25" ht="24">
      <c r="A5" s="219" t="s">
        <v>242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5" ht="21">
      <c r="A7" s="129"/>
      <c r="B7" s="129"/>
      <c r="C7" s="129"/>
      <c r="D7" s="129"/>
      <c r="E7" s="191" t="s">
        <v>40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29"/>
      <c r="Y7" s="131" t="s">
        <v>132</v>
      </c>
    </row>
    <row r="8" spans="1:25" ht="63">
      <c r="A8" s="131" t="s">
        <v>170</v>
      </c>
      <c r="B8" s="129"/>
      <c r="C8" s="131" t="s">
        <v>171</v>
      </c>
      <c r="D8" s="129"/>
      <c r="E8" s="142" t="s">
        <v>15</v>
      </c>
      <c r="F8" s="130"/>
      <c r="G8" s="142" t="s">
        <v>5</v>
      </c>
      <c r="H8" s="130"/>
      <c r="I8" s="142" t="s">
        <v>14</v>
      </c>
      <c r="J8" s="130"/>
      <c r="K8" s="142" t="s">
        <v>172</v>
      </c>
      <c r="L8" s="130"/>
      <c r="M8" s="142" t="s">
        <v>173</v>
      </c>
      <c r="N8" s="130"/>
      <c r="O8" s="142" t="s">
        <v>174</v>
      </c>
      <c r="P8" s="130"/>
      <c r="Q8" s="142" t="s">
        <v>175</v>
      </c>
      <c r="R8" s="130"/>
      <c r="S8" s="142" t="s">
        <v>176</v>
      </c>
      <c r="T8" s="130"/>
      <c r="U8" s="142" t="s">
        <v>177</v>
      </c>
      <c r="V8" s="130"/>
      <c r="W8" s="142" t="s">
        <v>178</v>
      </c>
      <c r="X8" s="129"/>
      <c r="Y8" s="142" t="s">
        <v>178</v>
      </c>
    </row>
    <row r="9" spans="1: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</row>
    <row r="10" spans="1:2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</row>
    <row r="11" spans="1:2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</row>
    <row r="12" spans="1:2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</row>
    <row r="13" spans="1: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</row>
    <row r="17" spans="1:25" ht="30">
      <c r="A17" s="230">
        <v>21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dimension ref="A1:Q24"/>
  <sheetViews>
    <sheetView rightToLeft="1" zoomScaleNormal="100" workbookViewId="0">
      <selection activeCell="A6" sqref="A6"/>
    </sheetView>
  </sheetViews>
  <sheetFormatPr defaultRowHeight="1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ht="25.5">
      <c r="A2" s="192" t="s">
        <v>38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7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17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24">
      <c r="A5" s="133" t="s">
        <v>243</v>
      </c>
      <c r="B5" s="189" t="s">
        <v>134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223" t="s">
        <v>135</v>
      </c>
      <c r="N6" s="129"/>
      <c r="O6" s="129"/>
      <c r="P6" s="129"/>
      <c r="Q6" s="223" t="s">
        <v>136</v>
      </c>
    </row>
    <row r="7" spans="1:17" ht="21">
      <c r="A7" s="191" t="s">
        <v>137</v>
      </c>
      <c r="B7" s="191"/>
      <c r="C7" s="129"/>
      <c r="D7" s="131" t="s">
        <v>138</v>
      </c>
      <c r="E7" s="129"/>
      <c r="F7" s="131" t="s">
        <v>139</v>
      </c>
      <c r="G7" s="129"/>
      <c r="H7" s="131" t="s">
        <v>116</v>
      </c>
      <c r="I7" s="129"/>
      <c r="J7" s="191" t="s">
        <v>140</v>
      </c>
      <c r="K7" s="191"/>
      <c r="L7" s="129"/>
      <c r="M7" s="223"/>
      <c r="N7" s="129"/>
      <c r="O7" s="131" t="s">
        <v>141</v>
      </c>
      <c r="P7" s="129"/>
      <c r="Q7" s="223"/>
    </row>
    <row r="8" spans="1:17" ht="21">
      <c r="A8" s="187" t="s">
        <v>142</v>
      </c>
      <c r="B8" s="231"/>
      <c r="C8" s="129"/>
      <c r="D8" s="187" t="s">
        <v>143</v>
      </c>
      <c r="E8" s="129"/>
      <c r="F8" s="132" t="s">
        <v>144</v>
      </c>
      <c r="G8" s="129"/>
      <c r="H8" s="130"/>
      <c r="I8" s="129"/>
      <c r="J8" s="130"/>
      <c r="K8" s="130"/>
      <c r="L8" s="129"/>
      <c r="M8" s="130"/>
      <c r="N8" s="129"/>
      <c r="O8" s="130"/>
      <c r="P8" s="129"/>
      <c r="Q8" s="130"/>
    </row>
    <row r="9" spans="1:17" ht="21">
      <c r="A9" s="191"/>
      <c r="B9" s="191"/>
      <c r="C9" s="129"/>
      <c r="D9" s="191"/>
      <c r="E9" s="129"/>
      <c r="F9" s="132" t="s">
        <v>145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7" ht="21">
      <c r="A10" s="187" t="s">
        <v>142</v>
      </c>
      <c r="B10" s="231"/>
      <c r="C10" s="129"/>
      <c r="D10" s="187" t="s">
        <v>146</v>
      </c>
      <c r="E10" s="129"/>
      <c r="F10" s="132" t="s">
        <v>144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7" ht="21">
      <c r="A11" s="191"/>
      <c r="B11" s="191"/>
      <c r="C11" s="129"/>
      <c r="D11" s="191"/>
      <c r="E11" s="129"/>
      <c r="F11" s="132" t="s">
        <v>147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7" ht="90" customHeight="1">
      <c r="A12" s="232" t="s">
        <v>148</v>
      </c>
      <c r="B12" s="232"/>
      <c r="C12" s="129"/>
      <c r="D12" s="142" t="s">
        <v>149</v>
      </c>
      <c r="E12" s="129"/>
      <c r="F12" s="132" t="s">
        <v>150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  <row r="13" spans="1:17" ht="21">
      <c r="A13" s="232" t="s">
        <v>151</v>
      </c>
      <c r="B13" s="233"/>
      <c r="C13" s="129"/>
      <c r="D13" s="232" t="s">
        <v>151</v>
      </c>
      <c r="E13" s="129"/>
      <c r="F13" s="132" t="s">
        <v>152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</row>
    <row r="14" spans="1:17" ht="21">
      <c r="A14" s="234"/>
      <c r="B14" s="234"/>
      <c r="C14" s="129"/>
      <c r="D14" s="234"/>
      <c r="E14" s="129"/>
      <c r="F14" s="132" t="s">
        <v>153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7" ht="21">
      <c r="A15" s="234"/>
      <c r="B15" s="234"/>
      <c r="C15" s="129"/>
      <c r="D15" s="234"/>
      <c r="E15" s="129"/>
      <c r="F15" s="132" t="s">
        <v>154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7" ht="21">
      <c r="A16" s="223"/>
      <c r="B16" s="223"/>
      <c r="C16" s="129"/>
      <c r="D16" s="223"/>
      <c r="E16" s="129"/>
      <c r="F16" s="132" t="s">
        <v>155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>
      <c r="A17" s="130"/>
      <c r="B17" s="130"/>
      <c r="C17" s="129"/>
      <c r="D17" s="130"/>
      <c r="E17" s="129"/>
      <c r="F17" s="130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ht="21">
      <c r="A18" s="191" t="s">
        <v>156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29"/>
      <c r="L18" s="129"/>
      <c r="M18" s="129"/>
      <c r="N18" s="129"/>
      <c r="O18" s="129"/>
      <c r="P18" s="129"/>
      <c r="Q18" s="129"/>
    </row>
    <row r="19" spans="1:1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29"/>
      <c r="L19" s="129"/>
      <c r="M19" s="129"/>
      <c r="N19" s="129"/>
      <c r="O19" s="129"/>
      <c r="P19" s="129"/>
      <c r="Q19" s="129"/>
    </row>
    <row r="20" spans="1:17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1:17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ht="30">
      <c r="A23" s="210">
        <v>22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7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5"/>
  <sheetViews>
    <sheetView rightToLeft="1" view="pageBreakPreview" topLeftCell="A4" zoomScale="55" zoomScaleNormal="55" zoomScaleSheetLayoutView="55" workbookViewId="0">
      <selection activeCell="G17" sqref="G17"/>
    </sheetView>
  </sheetViews>
  <sheetFormatPr defaultRowHeight="33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>
      <c r="C2" s="183" t="s">
        <v>184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3:27" ht="46.5">
      <c r="C3" s="183" t="s">
        <v>0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3:27" ht="46.5">
      <c r="C4" s="183" t="s">
        <v>106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3:27" ht="147" customHeight="1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>
      <c r="C6" s="182" t="s">
        <v>69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</row>
    <row r="8" spans="3:27" s="58" customFormat="1" ht="34.5" customHeight="1">
      <c r="C8" s="178" t="s">
        <v>1</v>
      </c>
      <c r="E8" s="181" t="s">
        <v>103</v>
      </c>
      <c r="F8" s="181" t="s">
        <v>2</v>
      </c>
      <c r="G8" s="181" t="s">
        <v>2</v>
      </c>
      <c r="H8" s="181" t="s">
        <v>2</v>
      </c>
      <c r="I8" s="181" t="s">
        <v>2</v>
      </c>
      <c r="J8" s="184"/>
      <c r="K8" s="181" t="s">
        <v>3</v>
      </c>
      <c r="L8" s="181" t="s">
        <v>3</v>
      </c>
      <c r="M8" s="181" t="s">
        <v>3</v>
      </c>
      <c r="N8" s="181" t="s">
        <v>3</v>
      </c>
      <c r="O8" s="181" t="s">
        <v>3</v>
      </c>
      <c r="P8" s="181" t="s">
        <v>3</v>
      </c>
      <c r="Q8" s="181" t="s">
        <v>3</v>
      </c>
      <c r="R8" s="184"/>
      <c r="S8" s="181" t="s">
        <v>107</v>
      </c>
      <c r="T8" s="181" t="s">
        <v>4</v>
      </c>
      <c r="U8" s="181" t="s">
        <v>4</v>
      </c>
      <c r="V8" s="181" t="s">
        <v>4</v>
      </c>
      <c r="W8" s="181" t="s">
        <v>4</v>
      </c>
      <c r="X8" s="181" t="s">
        <v>4</v>
      </c>
      <c r="Y8" s="181" t="s">
        <v>4</v>
      </c>
      <c r="Z8" s="181" t="s">
        <v>4</v>
      </c>
      <c r="AA8" s="181" t="s">
        <v>4</v>
      </c>
    </row>
    <row r="9" spans="3:27" s="58" customFormat="1" ht="44.25" customHeight="1">
      <c r="C9" s="178" t="s">
        <v>1</v>
      </c>
      <c r="D9" s="184"/>
      <c r="E9" s="179" t="s">
        <v>5</v>
      </c>
      <c r="F9" s="185"/>
      <c r="G9" s="179" t="s">
        <v>6</v>
      </c>
      <c r="H9" s="185"/>
      <c r="I9" s="179" t="s">
        <v>7</v>
      </c>
      <c r="J9" s="184"/>
      <c r="K9" s="179" t="s">
        <v>8</v>
      </c>
      <c r="L9" s="179" t="s">
        <v>8</v>
      </c>
      <c r="M9" s="179" t="s">
        <v>8</v>
      </c>
      <c r="N9" s="59"/>
      <c r="O9" s="179" t="s">
        <v>9</v>
      </c>
      <c r="P9" s="179" t="s">
        <v>9</v>
      </c>
      <c r="Q9" s="179" t="s">
        <v>9</v>
      </c>
      <c r="R9" s="184"/>
      <c r="S9" s="179" t="s">
        <v>5</v>
      </c>
      <c r="T9" s="185"/>
      <c r="U9" s="179" t="s">
        <v>10</v>
      </c>
      <c r="V9" s="185"/>
      <c r="W9" s="179" t="s">
        <v>6</v>
      </c>
      <c r="X9" s="185"/>
      <c r="Y9" s="179" t="s">
        <v>7</v>
      </c>
      <c r="Z9" s="184"/>
      <c r="AA9" s="179" t="s">
        <v>11</v>
      </c>
    </row>
    <row r="10" spans="3:27" s="58" customFormat="1" ht="54" customHeight="1">
      <c r="C10" s="178" t="s">
        <v>1</v>
      </c>
      <c r="D10" s="184"/>
      <c r="E10" s="180" t="s">
        <v>5</v>
      </c>
      <c r="F10" s="186"/>
      <c r="G10" s="180" t="s">
        <v>6</v>
      </c>
      <c r="H10" s="186"/>
      <c r="I10" s="180" t="s">
        <v>7</v>
      </c>
      <c r="J10" s="184"/>
      <c r="K10" s="180" t="s">
        <v>5</v>
      </c>
      <c r="L10" s="100"/>
      <c r="M10" s="180" t="s">
        <v>6</v>
      </c>
      <c r="N10" s="60"/>
      <c r="O10" s="180" t="s">
        <v>5</v>
      </c>
      <c r="P10" s="60"/>
      <c r="Q10" s="180" t="s">
        <v>12</v>
      </c>
      <c r="R10" s="184"/>
      <c r="S10" s="180" t="s">
        <v>5</v>
      </c>
      <c r="T10" s="186"/>
      <c r="U10" s="180" t="s">
        <v>10</v>
      </c>
      <c r="V10" s="186"/>
      <c r="W10" s="180" t="s">
        <v>6</v>
      </c>
      <c r="X10" s="186"/>
      <c r="Y10" s="180" t="s">
        <v>7</v>
      </c>
      <c r="Z10" s="184"/>
      <c r="AA10" s="180" t="s">
        <v>11</v>
      </c>
    </row>
    <row r="11" spans="3:27">
      <c r="C11" s="61" t="s">
        <v>91</v>
      </c>
      <c r="E11" s="118">
        <v>4487217</v>
      </c>
      <c r="F11" s="119"/>
      <c r="G11" s="118">
        <v>10343812729</v>
      </c>
      <c r="H11" s="119"/>
      <c r="I11" s="118">
        <v>9616876935</v>
      </c>
      <c r="J11" s="119"/>
      <c r="K11" s="118">
        <v>0</v>
      </c>
      <c r="L11" s="95"/>
      <c r="M11" s="118">
        <v>0</v>
      </c>
      <c r="N11" s="119"/>
      <c r="O11" s="118">
        <v>0</v>
      </c>
      <c r="P11" s="119"/>
      <c r="Q11" s="118">
        <v>0</v>
      </c>
      <c r="R11" s="119"/>
      <c r="S11" s="118">
        <v>4487217</v>
      </c>
      <c r="T11" s="119"/>
      <c r="U11" s="118">
        <v>2176</v>
      </c>
      <c r="V11" s="95"/>
      <c r="W11" s="118">
        <v>10343812729</v>
      </c>
      <c r="X11" s="119"/>
      <c r="Y11" s="118">
        <v>9706087296</v>
      </c>
      <c r="Z11" s="119"/>
      <c r="AA11" s="95">
        <f>Y11/'سرمایه گذاری ها'!$O$17</f>
        <v>4.886069044542303E-2</v>
      </c>
    </row>
    <row r="12" spans="3:27">
      <c r="C12" s="43" t="s">
        <v>185</v>
      </c>
      <c r="E12" s="118">
        <v>976653</v>
      </c>
      <c r="F12" s="119"/>
      <c r="G12" s="118">
        <v>5411096158</v>
      </c>
      <c r="H12" s="119"/>
      <c r="I12" s="118">
        <v>5349338950</v>
      </c>
      <c r="J12" s="119"/>
      <c r="K12" s="118">
        <v>0</v>
      </c>
      <c r="L12" s="95"/>
      <c r="M12" s="118">
        <v>0</v>
      </c>
      <c r="N12" s="119"/>
      <c r="O12" s="118">
        <v>0</v>
      </c>
      <c r="P12" s="119"/>
      <c r="Q12" s="118">
        <v>0</v>
      </c>
      <c r="R12" s="119"/>
      <c r="S12" s="118">
        <v>976653</v>
      </c>
      <c r="T12" s="119"/>
      <c r="U12" s="118">
        <v>5220</v>
      </c>
      <c r="V12" s="95"/>
      <c r="W12" s="118">
        <v>5411096158</v>
      </c>
      <c r="X12" s="119"/>
      <c r="Y12" s="118">
        <v>5067794794</v>
      </c>
      <c r="Z12" s="119"/>
      <c r="AA12" s="95">
        <f>Y12/'سرمایه گذاری ها'!$O$17</f>
        <v>2.5511407956592975E-2</v>
      </c>
    </row>
    <row r="13" spans="3:27">
      <c r="C13" s="43" t="s">
        <v>86</v>
      </c>
      <c r="E13" s="118">
        <v>118117</v>
      </c>
      <c r="F13" s="119"/>
      <c r="G13" s="118">
        <v>2855328493</v>
      </c>
      <c r="H13" s="119"/>
      <c r="I13" s="118">
        <v>3120869538</v>
      </c>
      <c r="J13" s="119"/>
      <c r="K13" s="118">
        <v>0</v>
      </c>
      <c r="L13" s="95"/>
      <c r="M13" s="118">
        <v>0</v>
      </c>
      <c r="N13" s="119"/>
      <c r="O13" s="118">
        <v>-18117</v>
      </c>
      <c r="P13" s="119"/>
      <c r="Q13" s="118">
        <v>485708231</v>
      </c>
      <c r="R13" s="119"/>
      <c r="S13" s="118">
        <v>100000</v>
      </c>
      <c r="T13" s="119"/>
      <c r="U13" s="118">
        <v>28110</v>
      </c>
      <c r="V13" s="95"/>
      <c r="W13" s="118">
        <v>2417373023</v>
      </c>
      <c r="X13" s="119"/>
      <c r="Y13" s="118">
        <v>2794274550</v>
      </c>
      <c r="Z13" s="119"/>
      <c r="AA13" s="95">
        <f>Y13/'سرمایه گذاری ها'!$O$17</f>
        <v>1.4066449192491762E-2</v>
      </c>
    </row>
    <row r="14" spans="3:27">
      <c r="C14" s="43" t="s">
        <v>100</v>
      </c>
      <c r="E14" s="118">
        <v>456020</v>
      </c>
      <c r="F14" s="119"/>
      <c r="G14" s="118">
        <v>2075538747</v>
      </c>
      <c r="H14" s="119"/>
      <c r="I14" s="118">
        <v>2121475267</v>
      </c>
      <c r="J14" s="119"/>
      <c r="K14" s="118">
        <v>0</v>
      </c>
      <c r="L14" s="95"/>
      <c r="M14" s="118">
        <v>0</v>
      </c>
      <c r="N14" s="119"/>
      <c r="O14" s="118">
        <v>0</v>
      </c>
      <c r="P14" s="119"/>
      <c r="Q14" s="118">
        <v>0</v>
      </c>
      <c r="R14" s="119"/>
      <c r="S14" s="118">
        <v>456020</v>
      </c>
      <c r="T14" s="119"/>
      <c r="U14" s="118">
        <v>3859</v>
      </c>
      <c r="V14" s="95"/>
      <c r="W14" s="118">
        <v>2075538747</v>
      </c>
      <c r="X14" s="119"/>
      <c r="Y14" s="118">
        <v>1749310482</v>
      </c>
      <c r="Z14" s="119"/>
      <c r="AA14" s="95">
        <f>Y14/'سرمایه گذاری ها'!$O$17</f>
        <v>8.8060734822733421E-3</v>
      </c>
    </row>
    <row r="15" spans="3:27">
      <c r="C15" s="43" t="s">
        <v>88</v>
      </c>
      <c r="E15" s="118">
        <v>78813</v>
      </c>
      <c r="F15" s="119"/>
      <c r="G15" s="118">
        <v>2685022923</v>
      </c>
      <c r="H15" s="119"/>
      <c r="I15" s="118">
        <v>1970353176</v>
      </c>
      <c r="J15" s="119"/>
      <c r="K15" s="118">
        <v>0</v>
      </c>
      <c r="L15" s="95"/>
      <c r="M15" s="118">
        <v>0</v>
      </c>
      <c r="N15" s="119"/>
      <c r="O15" s="118">
        <v>0</v>
      </c>
      <c r="P15" s="119"/>
      <c r="Q15" s="118">
        <v>0</v>
      </c>
      <c r="R15" s="119"/>
      <c r="S15" s="118">
        <v>78813</v>
      </c>
      <c r="T15" s="119"/>
      <c r="U15" s="118">
        <v>22210</v>
      </c>
      <c r="V15" s="95"/>
      <c r="W15" s="118">
        <v>2685022923</v>
      </c>
      <c r="X15" s="119"/>
      <c r="Y15" s="118">
        <v>1740021631</v>
      </c>
      <c r="Z15" s="119"/>
      <c r="AA15" s="95">
        <f>Y15/'سرمایه گذاری ها'!$O$17</f>
        <v>8.759313169959676E-3</v>
      </c>
    </row>
    <row r="16" spans="3:27">
      <c r="C16" s="43" t="s">
        <v>96</v>
      </c>
      <c r="E16" s="118">
        <v>32352</v>
      </c>
      <c r="F16" s="119"/>
      <c r="G16" s="118">
        <v>1413234856</v>
      </c>
      <c r="H16" s="119"/>
      <c r="I16" s="118">
        <v>1577423750</v>
      </c>
      <c r="J16" s="119"/>
      <c r="K16" s="118">
        <v>0</v>
      </c>
      <c r="L16" s="95"/>
      <c r="M16" s="118">
        <v>0</v>
      </c>
      <c r="N16" s="119"/>
      <c r="O16" s="118">
        <v>0</v>
      </c>
      <c r="P16" s="119"/>
      <c r="Q16" s="118">
        <v>0</v>
      </c>
      <c r="R16" s="119"/>
      <c r="S16" s="118">
        <v>32352</v>
      </c>
      <c r="T16" s="119"/>
      <c r="U16" s="118">
        <v>49000</v>
      </c>
      <c r="V16" s="95"/>
      <c r="W16" s="118">
        <v>1413234856</v>
      </c>
      <c r="X16" s="119"/>
      <c r="Y16" s="118">
        <v>1575815774</v>
      </c>
      <c r="Z16" s="119"/>
      <c r="AA16" s="95">
        <f>Y16/'سرمایه گذاری ها'!$O$17</f>
        <v>7.9326967071643266E-3</v>
      </c>
    </row>
    <row r="17" spans="3:27">
      <c r="C17" s="43" t="s">
        <v>186</v>
      </c>
      <c r="E17" s="118">
        <v>81500</v>
      </c>
      <c r="F17" s="119"/>
      <c r="G17" s="118">
        <v>1573842111</v>
      </c>
      <c r="H17" s="119"/>
      <c r="I17" s="118">
        <v>1395079592</v>
      </c>
      <c r="J17" s="119"/>
      <c r="K17" s="118">
        <v>0</v>
      </c>
      <c r="L17" s="95"/>
      <c r="M17" s="118">
        <v>0</v>
      </c>
      <c r="N17" s="119"/>
      <c r="O17" s="118">
        <v>0</v>
      </c>
      <c r="P17" s="119"/>
      <c r="Q17" s="118">
        <v>0</v>
      </c>
      <c r="R17" s="119"/>
      <c r="S17" s="118">
        <v>81500</v>
      </c>
      <c r="T17" s="119"/>
      <c r="U17" s="118">
        <v>16130</v>
      </c>
      <c r="V17" s="95"/>
      <c r="W17" s="118">
        <v>1573842111</v>
      </c>
      <c r="X17" s="119"/>
      <c r="Y17" s="118">
        <v>1306773160</v>
      </c>
      <c r="Z17" s="119"/>
      <c r="AA17" s="95">
        <f>Y17/'سرمایه گذاری ها'!$O$17</f>
        <v>6.5783293417792134E-3</v>
      </c>
    </row>
    <row r="18" spans="3:27">
      <c r="C18" s="43" t="s">
        <v>95</v>
      </c>
      <c r="E18" s="118">
        <v>0</v>
      </c>
      <c r="F18" s="119"/>
      <c r="G18" s="118">
        <v>0</v>
      </c>
      <c r="H18" s="119"/>
      <c r="I18" s="118">
        <v>0</v>
      </c>
      <c r="J18" s="119"/>
      <c r="K18" s="118">
        <v>600000</v>
      </c>
      <c r="L18" s="95"/>
      <c r="M18" s="118">
        <v>1319997454</v>
      </c>
      <c r="N18" s="119"/>
      <c r="O18" s="118">
        <v>0</v>
      </c>
      <c r="P18" s="119"/>
      <c r="Q18" s="118">
        <v>0</v>
      </c>
      <c r="R18" s="119"/>
      <c r="S18" s="118">
        <v>600000</v>
      </c>
      <c r="T18" s="119"/>
      <c r="U18" s="118">
        <v>2000</v>
      </c>
      <c r="V18" s="95"/>
      <c r="W18" s="118">
        <v>1319997454</v>
      </c>
      <c r="X18" s="119"/>
      <c r="Y18" s="118">
        <v>1192860000</v>
      </c>
      <c r="Z18" s="119"/>
      <c r="AA18" s="95">
        <f>Y18/'سرمایه گذاری ها'!$O$17</f>
        <v>6.0048875955140925E-3</v>
      </c>
    </row>
    <row r="19" spans="3:27">
      <c r="C19" s="43" t="s">
        <v>187</v>
      </c>
      <c r="E19" s="118">
        <v>166467</v>
      </c>
      <c r="F19" s="119"/>
      <c r="G19" s="118">
        <v>704130070</v>
      </c>
      <c r="H19" s="119"/>
      <c r="I19" s="118">
        <v>577678536</v>
      </c>
      <c r="J19" s="119"/>
      <c r="K19" s="118">
        <v>0</v>
      </c>
      <c r="L19" s="95"/>
      <c r="M19" s="118">
        <v>0</v>
      </c>
      <c r="N19" s="119"/>
      <c r="O19" s="118">
        <v>0</v>
      </c>
      <c r="P19" s="119"/>
      <c r="Q19" s="118">
        <v>0</v>
      </c>
      <c r="R19" s="119"/>
      <c r="S19" s="118">
        <v>166467</v>
      </c>
      <c r="T19" s="119"/>
      <c r="U19" s="118">
        <v>3453</v>
      </c>
      <c r="V19" s="95"/>
      <c r="W19" s="118">
        <v>704130070</v>
      </c>
      <c r="X19" s="119"/>
      <c r="Y19" s="118">
        <v>571390428</v>
      </c>
      <c r="Z19" s="119"/>
      <c r="AA19" s="95">
        <f>Y19/'سرمایه گذاری ها'!$O$17</f>
        <v>2.8763939551101456E-3</v>
      </c>
    </row>
    <row r="20" spans="3:27">
      <c r="C20" s="43" t="s">
        <v>87</v>
      </c>
      <c r="E20" s="118">
        <v>15754</v>
      </c>
      <c r="F20" s="119"/>
      <c r="G20" s="118">
        <v>295988918</v>
      </c>
      <c r="H20" s="119"/>
      <c r="I20" s="118">
        <v>217521063</v>
      </c>
      <c r="J20" s="119"/>
      <c r="K20" s="118">
        <v>0</v>
      </c>
      <c r="L20" s="95"/>
      <c r="M20" s="118">
        <v>0</v>
      </c>
      <c r="N20" s="119"/>
      <c r="O20" s="118">
        <v>0</v>
      </c>
      <c r="P20" s="119"/>
      <c r="Q20" s="118">
        <v>0</v>
      </c>
      <c r="R20" s="119"/>
      <c r="S20" s="118">
        <v>15754</v>
      </c>
      <c r="T20" s="119"/>
      <c r="U20" s="118">
        <v>13000</v>
      </c>
      <c r="V20" s="95"/>
      <c r="W20" s="118">
        <v>295988918</v>
      </c>
      <c r="X20" s="119"/>
      <c r="Y20" s="118">
        <v>203583428</v>
      </c>
      <c r="Z20" s="119"/>
      <c r="AA20" s="95">
        <f>Y20/'سرمایه گذاری ها'!$O$17</f>
        <v>1.024844157276995E-3</v>
      </c>
    </row>
    <row r="21" spans="3:27">
      <c r="C21" s="43" t="s">
        <v>84</v>
      </c>
      <c r="E21" s="118">
        <v>4</v>
      </c>
      <c r="F21" s="119"/>
      <c r="G21" s="118">
        <v>215148</v>
      </c>
      <c r="H21" s="119"/>
      <c r="I21" s="118">
        <v>313722</v>
      </c>
      <c r="J21" s="119"/>
      <c r="K21" s="118">
        <v>0</v>
      </c>
      <c r="L21" s="95"/>
      <c r="M21" s="118">
        <v>0</v>
      </c>
      <c r="N21" s="119"/>
      <c r="O21" s="118">
        <v>0</v>
      </c>
      <c r="P21" s="119"/>
      <c r="Q21" s="118">
        <v>0</v>
      </c>
      <c r="R21" s="119"/>
      <c r="S21" s="118">
        <v>4</v>
      </c>
      <c r="T21" s="119"/>
      <c r="U21" s="118">
        <v>73250</v>
      </c>
      <c r="V21" s="95"/>
      <c r="W21" s="118">
        <v>215148</v>
      </c>
      <c r="X21" s="119"/>
      <c r="Y21" s="118">
        <v>291257</v>
      </c>
      <c r="Z21" s="119"/>
      <c r="AA21" s="95">
        <f>Y21/'سرمایه گذاری ها'!$O$17</f>
        <v>1.4661951498135975E-6</v>
      </c>
    </row>
    <row r="22" spans="3:27">
      <c r="C22" s="43" t="s">
        <v>102</v>
      </c>
      <c r="E22" s="118">
        <v>199000</v>
      </c>
      <c r="F22" s="119"/>
      <c r="G22" s="118">
        <v>1614374686</v>
      </c>
      <c r="H22" s="119"/>
      <c r="I22" s="118">
        <v>1825841219</v>
      </c>
      <c r="J22" s="119"/>
      <c r="K22" s="118">
        <v>0</v>
      </c>
      <c r="L22" s="95"/>
      <c r="M22" s="118">
        <v>0</v>
      </c>
      <c r="N22" s="119"/>
      <c r="O22" s="118">
        <v>-199000</v>
      </c>
      <c r="P22" s="119"/>
      <c r="Q22" s="118">
        <v>1787530176</v>
      </c>
      <c r="R22" s="119"/>
      <c r="S22" s="118">
        <v>0</v>
      </c>
      <c r="T22" s="119"/>
      <c r="U22" s="118">
        <v>0</v>
      </c>
      <c r="V22" s="95"/>
      <c r="W22" s="118">
        <v>0</v>
      </c>
      <c r="X22" s="119"/>
      <c r="Y22" s="118">
        <v>0</v>
      </c>
      <c r="Z22" s="119"/>
      <c r="AA22" s="95">
        <f>Y22/'سرمایه گذاری ها'!$O$17</f>
        <v>0</v>
      </c>
    </row>
    <row r="23" spans="3:27">
      <c r="E23" s="118"/>
      <c r="F23" s="119"/>
      <c r="G23" s="118"/>
      <c r="H23" s="119"/>
      <c r="I23" s="118"/>
      <c r="J23" s="119"/>
      <c r="K23" s="118"/>
      <c r="L23" s="95"/>
      <c r="M23" s="118"/>
      <c r="N23" s="119"/>
      <c r="O23" s="118"/>
      <c r="P23" s="119"/>
      <c r="Q23" s="118"/>
      <c r="R23" s="119"/>
      <c r="S23" s="118"/>
      <c r="T23" s="119"/>
      <c r="U23" s="118"/>
      <c r="V23" s="95"/>
      <c r="W23" s="118"/>
      <c r="X23" s="119"/>
      <c r="Y23" s="118"/>
      <c r="Z23" s="119"/>
      <c r="AA23" s="95"/>
    </row>
    <row r="24" spans="3:27" ht="33.75" thickBot="1">
      <c r="C24" s="43" t="s">
        <v>67</v>
      </c>
      <c r="E24" s="120">
        <f>SUM(E11:E23)</f>
        <v>6611897</v>
      </c>
      <c r="F24" s="118"/>
      <c r="G24" s="120">
        <f>SUM(G11:G23)</f>
        <v>28972584839</v>
      </c>
      <c r="H24" s="120"/>
      <c r="I24" s="120">
        <f>SUM(I11:I23)</f>
        <v>27772771748</v>
      </c>
      <c r="J24" s="120"/>
      <c r="K24" s="120">
        <f>SUM(K11:K23)</f>
        <v>600000</v>
      </c>
      <c r="L24" s="120"/>
      <c r="M24" s="120">
        <f>SUM(M11:M23)</f>
        <v>1319997454</v>
      </c>
      <c r="N24" s="120"/>
      <c r="O24" s="120">
        <f>SUM(O11:O23)</f>
        <v>-217117</v>
      </c>
      <c r="P24" s="120"/>
      <c r="Q24" s="120">
        <f>SUM(Q11:Q23)</f>
        <v>2273238407</v>
      </c>
      <c r="R24" s="120"/>
      <c r="S24" s="120">
        <f>SUM(S11:S23)</f>
        <v>6994780</v>
      </c>
      <c r="T24" s="120"/>
      <c r="U24" s="120"/>
      <c r="V24" s="120"/>
      <c r="W24" s="120">
        <f>SUM(W11:W23)</f>
        <v>28240252137</v>
      </c>
      <c r="X24" s="120"/>
      <c r="Y24" s="120">
        <f>SUM(Y11:Y23)</f>
        <v>25908202800</v>
      </c>
      <c r="Z24" s="118"/>
      <c r="AA24" s="115">
        <f>SUM(AA11:AA23)</f>
        <v>0.13042255219873536</v>
      </c>
    </row>
    <row r="25" spans="3:27" ht="63.75" customHeight="1" thickTop="1">
      <c r="L25"/>
      <c r="V25"/>
    </row>
    <row r="26" spans="3:27" ht="30.75" customHeight="1">
      <c r="L26"/>
      <c r="O26" s="90">
        <v>2</v>
      </c>
      <c r="V26"/>
    </row>
    <row r="27" spans="3:27">
      <c r="L27"/>
      <c r="V27"/>
    </row>
    <row r="28" spans="3:27">
      <c r="L28"/>
      <c r="V28"/>
    </row>
    <row r="29" spans="3:27">
      <c r="L29"/>
      <c r="V29"/>
    </row>
    <row r="30" spans="3:27">
      <c r="L30"/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</sheetData>
  <sortState xmlns:xlrd2="http://schemas.microsoft.com/office/spreadsheetml/2017/richdata2" ref="C11:AA22">
    <sortCondition descending="1" ref="Y11:Y22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  <mergeCell ref="H9:H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19"/>
  <sheetViews>
    <sheetView rightToLeft="1" view="pageBreakPreview" zoomScale="80" zoomScaleNormal="64" zoomScaleSheetLayoutView="80" workbookViewId="0">
      <selection activeCell="AA30" sqref="AA30"/>
    </sheetView>
  </sheetViews>
  <sheetFormatPr defaultRowHeight="1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</row>
    <row r="2" spans="1:49" ht="25.5">
      <c r="A2" s="192" t="s">
        <v>108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</row>
    <row r="3" spans="1:49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</row>
    <row r="4" spans="1:49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</row>
    <row r="5" spans="1:49" s="193" customFormat="1" ht="24">
      <c r="A5" s="193" t="s">
        <v>226</v>
      </c>
    </row>
    <row r="6" spans="1:49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</row>
    <row r="7" spans="1:49" ht="24">
      <c r="A7" s="189" t="s">
        <v>109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</row>
    <row r="8" spans="1:49" ht="21">
      <c r="A8" s="129"/>
      <c r="B8" s="129"/>
      <c r="C8" s="129"/>
      <c r="D8" s="129"/>
      <c r="E8" s="129"/>
      <c r="F8" s="129"/>
      <c r="G8" s="129"/>
      <c r="H8" s="129"/>
      <c r="I8" s="191" t="s">
        <v>103</v>
      </c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29"/>
      <c r="AC8" s="191" t="s">
        <v>107</v>
      </c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29"/>
      <c r="AU8" s="129"/>
      <c r="AV8" s="129"/>
      <c r="AW8" s="129"/>
    </row>
    <row r="9" spans="1:49">
      <c r="A9" s="129"/>
      <c r="B9" s="129"/>
      <c r="C9" s="129"/>
      <c r="D9" s="129"/>
      <c r="E9" s="129"/>
      <c r="F9" s="129"/>
      <c r="G9" s="129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29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29"/>
      <c r="AU9" s="129"/>
      <c r="AV9" s="129"/>
      <c r="AW9" s="129"/>
    </row>
    <row r="10" spans="1:49" ht="21">
      <c r="A10" s="191" t="s">
        <v>110</v>
      </c>
      <c r="B10" s="191"/>
      <c r="C10" s="191"/>
      <c r="D10" s="191"/>
      <c r="E10" s="191"/>
      <c r="F10" s="191"/>
      <c r="G10" s="191"/>
      <c r="H10" s="129"/>
      <c r="I10" s="191" t="s">
        <v>13</v>
      </c>
      <c r="J10" s="191"/>
      <c r="K10" s="191"/>
      <c r="L10" s="129"/>
      <c r="M10" s="191" t="s">
        <v>14</v>
      </c>
      <c r="N10" s="191"/>
      <c r="O10" s="191"/>
      <c r="P10" s="129"/>
      <c r="Q10" s="191" t="s">
        <v>15</v>
      </c>
      <c r="R10" s="191"/>
      <c r="S10" s="191"/>
      <c r="T10" s="191"/>
      <c r="U10" s="191"/>
      <c r="V10" s="129"/>
      <c r="W10" s="191" t="s">
        <v>111</v>
      </c>
      <c r="X10" s="191"/>
      <c r="Y10" s="191"/>
      <c r="Z10" s="191"/>
      <c r="AA10" s="191"/>
      <c r="AB10" s="129"/>
      <c r="AC10" s="191" t="s">
        <v>13</v>
      </c>
      <c r="AD10" s="191"/>
      <c r="AE10" s="191"/>
      <c r="AF10" s="191"/>
      <c r="AG10" s="191"/>
      <c r="AH10" s="129"/>
      <c r="AI10" s="191" t="s">
        <v>14</v>
      </c>
      <c r="AJ10" s="191"/>
      <c r="AK10" s="191"/>
      <c r="AL10" s="129"/>
      <c r="AM10" s="191" t="s">
        <v>15</v>
      </c>
      <c r="AN10" s="191"/>
      <c r="AO10" s="191"/>
      <c r="AP10" s="129"/>
      <c r="AQ10" s="191" t="s">
        <v>111</v>
      </c>
      <c r="AR10" s="191"/>
      <c r="AS10" s="191"/>
      <c r="AT10" s="129"/>
      <c r="AU10" s="129"/>
      <c r="AV10" s="129"/>
      <c r="AW10" s="129"/>
    </row>
    <row r="11" spans="1:49" ht="24">
      <c r="A11" s="189" t="s">
        <v>112</v>
      </c>
      <c r="B11" s="190"/>
      <c r="C11" s="190"/>
      <c r="D11" s="190"/>
      <c r="E11" s="190"/>
      <c r="F11" s="190"/>
      <c r="G11" s="190"/>
      <c r="H11" s="189"/>
      <c r="I11" s="190"/>
      <c r="J11" s="190"/>
      <c r="K11" s="190"/>
      <c r="L11" s="189"/>
      <c r="M11" s="190"/>
      <c r="N11" s="190"/>
      <c r="O11" s="190"/>
      <c r="P11" s="189"/>
      <c r="Q11" s="190"/>
      <c r="R11" s="190"/>
      <c r="S11" s="190"/>
      <c r="T11" s="190"/>
      <c r="U11" s="190"/>
      <c r="V11" s="189"/>
      <c r="W11" s="190"/>
      <c r="X11" s="190"/>
      <c r="Y11" s="190"/>
      <c r="Z11" s="190"/>
      <c r="AA11" s="190"/>
      <c r="AB11" s="189"/>
      <c r="AC11" s="190"/>
      <c r="AD11" s="190"/>
      <c r="AE11" s="190"/>
      <c r="AF11" s="190"/>
      <c r="AG11" s="190"/>
      <c r="AH11" s="189"/>
      <c r="AI11" s="190"/>
      <c r="AJ11" s="190"/>
      <c r="AK11" s="190"/>
      <c r="AL11" s="189"/>
      <c r="AM11" s="190"/>
      <c r="AN11" s="190"/>
      <c r="AO11" s="190"/>
      <c r="AP11" s="189"/>
      <c r="AQ11" s="190"/>
      <c r="AR11" s="190"/>
      <c r="AS11" s="190"/>
      <c r="AT11" s="189"/>
      <c r="AU11" s="189"/>
      <c r="AV11" s="189"/>
      <c r="AW11" s="189"/>
    </row>
    <row r="12" spans="1:49" ht="21">
      <c r="A12" s="129"/>
      <c r="B12" s="129"/>
      <c r="C12" s="191" t="s">
        <v>103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29"/>
      <c r="Y12" s="191" t="s">
        <v>107</v>
      </c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29"/>
    </row>
    <row r="13" spans="1:49" ht="21">
      <c r="A13" s="131" t="s">
        <v>110</v>
      </c>
      <c r="B13" s="129"/>
      <c r="C13" s="132" t="s">
        <v>113</v>
      </c>
      <c r="D13" s="130"/>
      <c r="E13" s="132" t="s">
        <v>114</v>
      </c>
      <c r="F13" s="130"/>
      <c r="G13" s="187" t="s">
        <v>115</v>
      </c>
      <c r="H13" s="187"/>
      <c r="I13" s="187"/>
      <c r="J13" s="130"/>
      <c r="K13" s="187" t="s">
        <v>116</v>
      </c>
      <c r="L13" s="187"/>
      <c r="M13" s="187"/>
      <c r="N13" s="130"/>
      <c r="O13" s="187" t="s">
        <v>14</v>
      </c>
      <c r="P13" s="187"/>
      <c r="Q13" s="187"/>
      <c r="R13" s="130"/>
      <c r="S13" s="187" t="s">
        <v>15</v>
      </c>
      <c r="T13" s="187"/>
      <c r="U13" s="187"/>
      <c r="V13" s="187"/>
      <c r="W13" s="187"/>
      <c r="X13" s="129"/>
      <c r="Y13" s="187" t="s">
        <v>113</v>
      </c>
      <c r="Z13" s="187"/>
      <c r="AA13" s="187"/>
      <c r="AB13" s="187"/>
      <c r="AC13" s="187"/>
      <c r="AD13" s="130"/>
      <c r="AE13" s="187" t="s">
        <v>114</v>
      </c>
      <c r="AF13" s="187"/>
      <c r="AG13" s="187"/>
      <c r="AH13" s="187"/>
      <c r="AI13" s="187"/>
      <c r="AJ13" s="130"/>
      <c r="AK13" s="187" t="s">
        <v>115</v>
      </c>
      <c r="AL13" s="187"/>
      <c r="AM13" s="187"/>
      <c r="AN13" s="130"/>
      <c r="AO13" s="187" t="s">
        <v>116</v>
      </c>
      <c r="AP13" s="187"/>
      <c r="AQ13" s="187"/>
      <c r="AR13" s="130"/>
      <c r="AS13" s="187" t="s">
        <v>14</v>
      </c>
      <c r="AT13" s="187"/>
      <c r="AU13" s="130"/>
      <c r="AV13" s="132" t="s">
        <v>15</v>
      </c>
      <c r="AW13" s="129"/>
    </row>
    <row r="14" spans="1:49" ht="24">
      <c r="A14" s="189" t="s">
        <v>117</v>
      </c>
      <c r="B14" s="189"/>
      <c r="C14" s="190"/>
      <c r="D14" s="189"/>
      <c r="E14" s="190"/>
      <c r="F14" s="189"/>
      <c r="G14" s="190"/>
      <c r="H14" s="190"/>
      <c r="I14" s="190"/>
      <c r="J14" s="189"/>
      <c r="K14" s="190"/>
      <c r="L14" s="190"/>
      <c r="M14" s="190"/>
      <c r="N14" s="189"/>
      <c r="O14" s="190"/>
      <c r="P14" s="190"/>
      <c r="Q14" s="190"/>
      <c r="R14" s="189"/>
      <c r="S14" s="190"/>
      <c r="T14" s="190"/>
      <c r="U14" s="190"/>
      <c r="V14" s="190"/>
      <c r="W14" s="190"/>
      <c r="X14" s="189"/>
      <c r="Y14" s="190"/>
      <c r="Z14" s="190"/>
      <c r="AA14" s="190"/>
      <c r="AB14" s="190"/>
      <c r="AC14" s="190"/>
      <c r="AD14" s="189"/>
      <c r="AE14" s="190"/>
      <c r="AF14" s="190"/>
      <c r="AG14" s="190"/>
      <c r="AH14" s="190"/>
      <c r="AI14" s="190"/>
      <c r="AJ14" s="189"/>
      <c r="AK14" s="190"/>
      <c r="AL14" s="190"/>
      <c r="AM14" s="190"/>
      <c r="AN14" s="189"/>
      <c r="AO14" s="190"/>
      <c r="AP14" s="190"/>
      <c r="AQ14" s="190"/>
      <c r="AR14" s="189"/>
      <c r="AS14" s="190"/>
      <c r="AT14" s="190"/>
      <c r="AU14" s="189"/>
      <c r="AV14" s="190"/>
      <c r="AW14" s="189"/>
    </row>
    <row r="15" spans="1:49" ht="21">
      <c r="A15" s="129"/>
      <c r="B15" s="129"/>
      <c r="C15" s="191" t="s">
        <v>103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29"/>
      <c r="O15" s="191" t="s">
        <v>107</v>
      </c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ht="21">
      <c r="A16" s="131" t="s">
        <v>110</v>
      </c>
      <c r="B16" s="129"/>
      <c r="C16" s="132" t="s">
        <v>114</v>
      </c>
      <c r="D16" s="130"/>
      <c r="E16" s="132" t="s">
        <v>116</v>
      </c>
      <c r="F16" s="130"/>
      <c r="G16" s="187" t="s">
        <v>14</v>
      </c>
      <c r="H16" s="187"/>
      <c r="I16" s="187"/>
      <c r="J16" s="130"/>
      <c r="K16" s="187" t="s">
        <v>15</v>
      </c>
      <c r="L16" s="187"/>
      <c r="M16" s="187"/>
      <c r="N16" s="129"/>
      <c r="O16" s="187" t="s">
        <v>114</v>
      </c>
      <c r="P16" s="187"/>
      <c r="Q16" s="187"/>
      <c r="R16" s="187"/>
      <c r="S16" s="187"/>
      <c r="T16" s="130"/>
      <c r="U16" s="187" t="s">
        <v>116</v>
      </c>
      <c r="V16" s="187"/>
      <c r="W16" s="187"/>
      <c r="X16" s="187"/>
      <c r="Y16" s="187"/>
      <c r="Z16" s="130"/>
      <c r="AA16" s="187" t="s">
        <v>14</v>
      </c>
      <c r="AB16" s="187"/>
      <c r="AC16" s="187"/>
      <c r="AD16" s="187"/>
      <c r="AE16" s="187"/>
      <c r="AF16" s="130"/>
      <c r="AG16" s="187" t="s">
        <v>15</v>
      </c>
      <c r="AH16" s="187"/>
      <c r="AI16" s="187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</row>
    <row r="17" spans="1:49">
      <c r="A17" s="130"/>
      <c r="B17" s="129"/>
      <c r="C17" s="130"/>
      <c r="D17" s="129"/>
      <c r="E17" s="130"/>
      <c r="F17" s="129"/>
      <c r="G17" s="130"/>
      <c r="H17" s="130"/>
      <c r="I17" s="130"/>
      <c r="J17" s="129"/>
      <c r="K17" s="130"/>
      <c r="L17" s="130"/>
      <c r="M17" s="130"/>
      <c r="N17" s="129"/>
      <c r="O17" s="130"/>
      <c r="P17" s="130"/>
      <c r="Q17" s="130"/>
      <c r="R17" s="130"/>
      <c r="S17" s="130"/>
      <c r="T17" s="129"/>
      <c r="U17" s="130"/>
      <c r="V17" s="130"/>
      <c r="W17" s="130"/>
      <c r="X17" s="130"/>
      <c r="Y17" s="130"/>
      <c r="Z17" s="129"/>
      <c r="AA17" s="130"/>
      <c r="AB17" s="130"/>
      <c r="AC17" s="130"/>
      <c r="AD17" s="130"/>
      <c r="AE17" s="130"/>
      <c r="AF17" s="129"/>
      <c r="AG17" s="130"/>
      <c r="AH17" s="130"/>
      <c r="AI17" s="130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</row>
    <row r="18" spans="1:49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</row>
    <row r="19" spans="1:49" ht="39">
      <c r="A19" s="188">
        <v>3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</row>
  </sheetData>
  <mergeCells count="38">
    <mergeCell ref="A1:AW1"/>
    <mergeCell ref="A2:AW2"/>
    <mergeCell ref="A3:AW3"/>
    <mergeCell ref="A7:AW7"/>
    <mergeCell ref="I8:AA8"/>
    <mergeCell ref="AC8:AS8"/>
    <mergeCell ref="A5:XFD5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O16:S16"/>
    <mergeCell ref="U16:Y16"/>
    <mergeCell ref="AA16:AE16"/>
    <mergeCell ref="AG16:AI16"/>
    <mergeCell ref="A19:AW19"/>
    <mergeCell ref="G16:I16"/>
    <mergeCell ref="K16:M1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C39"/>
  <sheetViews>
    <sheetView rightToLeft="1" view="pageBreakPreview" topLeftCell="A4" zoomScale="80" zoomScaleNormal="70" zoomScaleSheetLayoutView="80" workbookViewId="0">
      <selection activeCell="B9" sqref="B9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98" t="s">
        <v>184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</row>
    <row r="3" spans="2:38" ht="39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</row>
    <row r="4" spans="2:38" ht="39">
      <c r="B4" s="198" t="s">
        <v>106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</row>
    <row r="5" spans="2:38" ht="39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>
      <c r="B8" s="196" t="s">
        <v>229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>
      <c r="B10" s="171" t="s">
        <v>17</v>
      </c>
      <c r="C10" s="171" t="s">
        <v>17</v>
      </c>
      <c r="D10" s="171" t="s">
        <v>17</v>
      </c>
      <c r="E10" s="171" t="s">
        <v>17</v>
      </c>
      <c r="F10" s="171" t="s">
        <v>17</v>
      </c>
      <c r="G10" s="171" t="s">
        <v>17</v>
      </c>
      <c r="H10" s="171" t="s">
        <v>17</v>
      </c>
      <c r="I10" s="171" t="s">
        <v>17</v>
      </c>
      <c r="J10" s="171" t="s">
        <v>17</v>
      </c>
      <c r="K10" s="171" t="s">
        <v>17</v>
      </c>
      <c r="L10" s="171"/>
      <c r="M10" s="171"/>
      <c r="N10" s="171" t="s">
        <v>17</v>
      </c>
      <c r="P10" s="171" t="s">
        <v>103</v>
      </c>
      <c r="Q10" s="171" t="s">
        <v>2</v>
      </c>
      <c r="R10" s="171" t="s">
        <v>2</v>
      </c>
      <c r="S10" s="171" t="s">
        <v>2</v>
      </c>
      <c r="T10" s="171" t="s">
        <v>2</v>
      </c>
      <c r="V10" s="199" t="s">
        <v>3</v>
      </c>
      <c r="W10" s="171" t="s">
        <v>3</v>
      </c>
      <c r="X10" s="171" t="s">
        <v>3</v>
      </c>
      <c r="Y10" s="171" t="s">
        <v>3</v>
      </c>
      <c r="Z10" s="171" t="s">
        <v>3</v>
      </c>
      <c r="AA10" s="171" t="s">
        <v>3</v>
      </c>
      <c r="AB10" s="171" t="s">
        <v>3</v>
      </c>
      <c r="AD10" s="171" t="s">
        <v>107</v>
      </c>
      <c r="AE10" s="171" t="s">
        <v>4</v>
      </c>
      <c r="AF10" s="171" t="s">
        <v>4</v>
      </c>
      <c r="AG10" s="171" t="s">
        <v>4</v>
      </c>
      <c r="AH10" s="171" t="s">
        <v>4</v>
      </c>
      <c r="AI10" s="171" t="s">
        <v>4</v>
      </c>
      <c r="AJ10" s="171" t="s">
        <v>4</v>
      </c>
      <c r="AK10" s="171" t="s">
        <v>4</v>
      </c>
      <c r="AL10" s="171" t="s">
        <v>4</v>
      </c>
    </row>
    <row r="11" spans="2:38" s="13" customFormat="1" ht="45.75" customHeight="1">
      <c r="B11" s="174" t="s">
        <v>18</v>
      </c>
      <c r="C11" s="15"/>
      <c r="D11" s="174" t="s">
        <v>19</v>
      </c>
      <c r="E11" s="15"/>
      <c r="F11" s="174" t="s">
        <v>20</v>
      </c>
      <c r="G11" s="15"/>
      <c r="H11" s="174" t="s">
        <v>21</v>
      </c>
      <c r="I11" s="15"/>
      <c r="J11" s="174" t="s">
        <v>73</v>
      </c>
      <c r="K11" s="15"/>
      <c r="L11" s="174" t="s">
        <v>23</v>
      </c>
      <c r="M11" s="124"/>
      <c r="N11" s="174" t="s">
        <v>16</v>
      </c>
      <c r="P11" s="174" t="s">
        <v>5</v>
      </c>
      <c r="Q11" s="15"/>
      <c r="R11" s="174" t="s">
        <v>6</v>
      </c>
      <c r="S11" s="15"/>
      <c r="T11" s="174" t="s">
        <v>7</v>
      </c>
      <c r="V11" s="195" t="s">
        <v>8</v>
      </c>
      <c r="W11" s="174" t="s">
        <v>8</v>
      </c>
      <c r="X11" s="174" t="s">
        <v>8</v>
      </c>
      <c r="Z11" s="174" t="s">
        <v>9</v>
      </c>
      <c r="AA11" s="174" t="s">
        <v>9</v>
      </c>
      <c r="AB11" s="174" t="s">
        <v>9</v>
      </c>
      <c r="AD11" s="174" t="s">
        <v>5</v>
      </c>
      <c r="AE11" s="15"/>
      <c r="AF11" s="174" t="s">
        <v>24</v>
      </c>
      <c r="AG11" s="15"/>
      <c r="AH11" s="174" t="s">
        <v>6</v>
      </c>
      <c r="AI11" s="15"/>
      <c r="AJ11" s="174" t="s">
        <v>7</v>
      </c>
      <c r="AK11" s="15"/>
      <c r="AL11" s="174" t="s">
        <v>11</v>
      </c>
    </row>
    <row r="12" spans="2:38" s="13" customFormat="1" ht="45.75" customHeight="1">
      <c r="B12" s="175" t="s">
        <v>18</v>
      </c>
      <c r="C12" s="16"/>
      <c r="D12" s="175" t="s">
        <v>19</v>
      </c>
      <c r="E12" s="16"/>
      <c r="F12" s="175" t="s">
        <v>20</v>
      </c>
      <c r="G12" s="16"/>
      <c r="H12" s="175" t="s">
        <v>21</v>
      </c>
      <c r="I12" s="16"/>
      <c r="J12" s="175" t="s">
        <v>22</v>
      </c>
      <c r="K12" s="16"/>
      <c r="L12" s="175"/>
      <c r="M12" s="125"/>
      <c r="N12" s="175" t="s">
        <v>16</v>
      </c>
      <c r="P12" s="175" t="s">
        <v>5</v>
      </c>
      <c r="Q12" s="16"/>
      <c r="R12" s="175" t="s">
        <v>6</v>
      </c>
      <c r="S12" s="16"/>
      <c r="T12" s="175" t="s">
        <v>7</v>
      </c>
      <c r="V12" s="194" t="s">
        <v>5</v>
      </c>
      <c r="W12" s="16"/>
      <c r="X12" s="175" t="s">
        <v>6</v>
      </c>
      <c r="Z12" s="175" t="s">
        <v>5</v>
      </c>
      <c r="AA12" s="16"/>
      <c r="AB12" s="175" t="s">
        <v>12</v>
      </c>
      <c r="AD12" s="175" t="s">
        <v>5</v>
      </c>
      <c r="AE12" s="16"/>
      <c r="AF12" s="175" t="s">
        <v>24</v>
      </c>
      <c r="AG12" s="16"/>
      <c r="AH12" s="175" t="s">
        <v>6</v>
      </c>
      <c r="AI12" s="16"/>
      <c r="AJ12" s="175"/>
      <c r="AK12" s="16"/>
      <c r="AL12" s="175" t="s">
        <v>11</v>
      </c>
    </row>
    <row r="13" spans="2:38">
      <c r="B13" s="165" t="s">
        <v>92</v>
      </c>
      <c r="C13" s="153"/>
      <c r="D13" s="154" t="s">
        <v>78</v>
      </c>
      <c r="E13" s="153"/>
      <c r="F13" s="154" t="s">
        <v>78</v>
      </c>
      <c r="G13" s="153"/>
      <c r="H13" s="154" t="s">
        <v>93</v>
      </c>
      <c r="I13" s="153"/>
      <c r="J13" s="154" t="s">
        <v>94</v>
      </c>
      <c r="K13" s="153"/>
      <c r="L13" s="156">
        <v>0</v>
      </c>
      <c r="M13" s="153"/>
      <c r="N13" s="156">
        <v>0</v>
      </c>
      <c r="O13" s="153"/>
      <c r="P13" s="155">
        <v>21900</v>
      </c>
      <c r="Q13" s="153"/>
      <c r="R13" s="155">
        <v>17049790705</v>
      </c>
      <c r="S13" s="153"/>
      <c r="T13" s="155">
        <v>19120555471</v>
      </c>
      <c r="U13" s="153"/>
      <c r="V13" s="155">
        <v>0</v>
      </c>
      <c r="W13" s="153"/>
      <c r="X13" s="155">
        <v>0</v>
      </c>
      <c r="Y13" s="153"/>
      <c r="Z13" s="155">
        <v>0</v>
      </c>
      <c r="AA13" s="153"/>
      <c r="AB13" s="155">
        <v>0</v>
      </c>
      <c r="AC13" s="153"/>
      <c r="AD13" s="155">
        <v>21900</v>
      </c>
      <c r="AE13" s="153"/>
      <c r="AF13" s="155">
        <v>875234</v>
      </c>
      <c r="AG13" s="153"/>
      <c r="AH13" s="155">
        <v>17049790705</v>
      </c>
      <c r="AI13" s="153"/>
      <c r="AJ13" s="155">
        <v>19164150468</v>
      </c>
      <c r="AK13" s="116"/>
      <c r="AL13" s="117">
        <f>AJ13/'سرمایه گذاری ها'!$O$17</f>
        <v>9.6472821138992665E-2</v>
      </c>
    </row>
    <row r="14" spans="2:38">
      <c r="B14" s="164" t="s">
        <v>85</v>
      </c>
      <c r="C14" s="153"/>
      <c r="D14" s="157" t="s">
        <v>78</v>
      </c>
      <c r="E14" s="153"/>
      <c r="F14" s="157" t="s">
        <v>78</v>
      </c>
      <c r="G14" s="153"/>
      <c r="H14" s="157" t="s">
        <v>188</v>
      </c>
      <c r="I14" s="153"/>
      <c r="J14" s="157" t="s">
        <v>189</v>
      </c>
      <c r="K14" s="153"/>
      <c r="L14" s="159">
        <v>0</v>
      </c>
      <c r="M14" s="153"/>
      <c r="N14" s="159">
        <v>0</v>
      </c>
      <c r="O14" s="153"/>
      <c r="P14" s="158">
        <v>23000</v>
      </c>
      <c r="Q14" s="153"/>
      <c r="R14" s="158">
        <v>13574601802</v>
      </c>
      <c r="S14" s="153"/>
      <c r="T14" s="158">
        <v>16637943826</v>
      </c>
      <c r="U14" s="153"/>
      <c r="V14" s="158">
        <v>2550</v>
      </c>
      <c r="W14" s="153"/>
      <c r="X14" s="158">
        <v>1888056146</v>
      </c>
      <c r="Y14" s="153"/>
      <c r="Z14" s="158">
        <v>35</v>
      </c>
      <c r="AA14" s="153"/>
      <c r="AB14" s="158">
        <v>26122766</v>
      </c>
      <c r="AC14" s="153"/>
      <c r="AD14" s="158">
        <v>25515</v>
      </c>
      <c r="AE14" s="153"/>
      <c r="AF14" s="158">
        <v>730140</v>
      </c>
      <c r="AG14" s="153"/>
      <c r="AH14" s="158">
        <v>15441476225</v>
      </c>
      <c r="AI14" s="153"/>
      <c r="AJ14" s="158">
        <v>18626145499</v>
      </c>
      <c r="AK14" s="116"/>
      <c r="AL14" s="117">
        <f>AJ14/'سرمایه گذاری ها'!$O$17</f>
        <v>9.3764490434070841E-2</v>
      </c>
    </row>
    <row r="15" spans="2:38">
      <c r="B15" s="164" t="s">
        <v>97</v>
      </c>
      <c r="C15" s="153"/>
      <c r="D15" s="157" t="s">
        <v>78</v>
      </c>
      <c r="E15" s="153"/>
      <c r="F15" s="157" t="s">
        <v>78</v>
      </c>
      <c r="G15" s="153"/>
      <c r="H15" s="157" t="s">
        <v>51</v>
      </c>
      <c r="I15" s="153"/>
      <c r="J15" s="157" t="s">
        <v>98</v>
      </c>
      <c r="K15" s="153"/>
      <c r="L15" s="159">
        <v>0</v>
      </c>
      <c r="M15" s="153"/>
      <c r="N15" s="159">
        <v>0</v>
      </c>
      <c r="O15" s="153"/>
      <c r="P15" s="158">
        <v>10700</v>
      </c>
      <c r="Q15" s="153"/>
      <c r="R15" s="158">
        <v>9072288501</v>
      </c>
      <c r="S15" s="153"/>
      <c r="T15" s="158">
        <v>9746510924</v>
      </c>
      <c r="U15" s="153"/>
      <c r="V15" s="158">
        <v>0</v>
      </c>
      <c r="W15" s="153"/>
      <c r="X15" s="158">
        <v>0</v>
      </c>
      <c r="Y15" s="153"/>
      <c r="Z15" s="158">
        <v>365</v>
      </c>
      <c r="AA15" s="153"/>
      <c r="AB15" s="158">
        <v>330451253</v>
      </c>
      <c r="AC15" s="153"/>
      <c r="AD15" s="158">
        <v>10335</v>
      </c>
      <c r="AE15" s="153"/>
      <c r="AF15" s="158">
        <v>908195</v>
      </c>
      <c r="AG15" s="153"/>
      <c r="AH15" s="158">
        <v>8762813239</v>
      </c>
      <c r="AI15" s="153"/>
      <c r="AJ15" s="158">
        <v>9384494077</v>
      </c>
      <c r="AK15" s="116"/>
      <c r="AL15" s="117">
        <f>AJ15/'سرمایه گذاری ها'!$O$17</f>
        <v>4.7241781997177178E-2</v>
      </c>
    </row>
    <row r="16" spans="2:38">
      <c r="B16" s="164" t="s">
        <v>89</v>
      </c>
      <c r="C16" s="153"/>
      <c r="D16" s="157" t="s">
        <v>78</v>
      </c>
      <c r="E16" s="153"/>
      <c r="F16" s="157" t="s">
        <v>78</v>
      </c>
      <c r="G16" s="153"/>
      <c r="H16" s="157" t="s">
        <v>51</v>
      </c>
      <c r="I16" s="153"/>
      <c r="J16" s="157" t="s">
        <v>190</v>
      </c>
      <c r="K16" s="153"/>
      <c r="L16" s="159">
        <v>0</v>
      </c>
      <c r="M16" s="153"/>
      <c r="N16" s="159">
        <v>0</v>
      </c>
      <c r="O16" s="153"/>
      <c r="P16" s="158">
        <v>10860</v>
      </c>
      <c r="Q16" s="153"/>
      <c r="R16" s="158">
        <v>7083816203</v>
      </c>
      <c r="S16" s="153"/>
      <c r="T16" s="158">
        <v>8955509039</v>
      </c>
      <c r="U16" s="153"/>
      <c r="V16" s="158">
        <v>0</v>
      </c>
      <c r="W16" s="153"/>
      <c r="X16" s="158">
        <v>0</v>
      </c>
      <c r="Y16" s="153"/>
      <c r="Z16" s="158">
        <v>0</v>
      </c>
      <c r="AA16" s="153"/>
      <c r="AB16" s="158">
        <v>0</v>
      </c>
      <c r="AC16" s="153"/>
      <c r="AD16" s="158">
        <v>10860</v>
      </c>
      <c r="AE16" s="153"/>
      <c r="AF16" s="158">
        <v>827708</v>
      </c>
      <c r="AG16" s="153"/>
      <c r="AH16" s="158">
        <v>7083816203</v>
      </c>
      <c r="AI16" s="153"/>
      <c r="AJ16" s="158">
        <v>8987279640</v>
      </c>
      <c r="AK16" s="116"/>
      <c r="AL16" s="117">
        <f>AJ16/'سرمایه گذاری ها'!$O$17</f>
        <v>4.5242194413135116E-2</v>
      </c>
    </row>
    <row r="17" spans="2:81">
      <c r="B17" s="164" t="s">
        <v>191</v>
      </c>
      <c r="C17" s="153"/>
      <c r="D17" s="157" t="s">
        <v>78</v>
      </c>
      <c r="E17" s="153"/>
      <c r="F17" s="157" t="s">
        <v>78</v>
      </c>
      <c r="G17" s="153"/>
      <c r="H17" s="157" t="s">
        <v>192</v>
      </c>
      <c r="I17" s="153"/>
      <c r="J17" s="157" t="s">
        <v>193</v>
      </c>
      <c r="K17" s="153"/>
      <c r="L17" s="159">
        <v>0</v>
      </c>
      <c r="M17" s="153"/>
      <c r="N17" s="159">
        <v>0</v>
      </c>
      <c r="O17" s="153"/>
      <c r="P17" s="158">
        <v>11000</v>
      </c>
      <c r="Q17" s="153"/>
      <c r="R17" s="158">
        <v>6400631832</v>
      </c>
      <c r="S17" s="153"/>
      <c r="T17" s="158">
        <v>6670334782</v>
      </c>
      <c r="U17" s="153"/>
      <c r="V17" s="158">
        <v>0</v>
      </c>
      <c r="W17" s="153"/>
      <c r="X17" s="158">
        <v>0</v>
      </c>
      <c r="Y17" s="153"/>
      <c r="Z17" s="158">
        <v>0</v>
      </c>
      <c r="AA17" s="153"/>
      <c r="AB17" s="158">
        <v>0</v>
      </c>
      <c r="AC17" s="153"/>
      <c r="AD17" s="158">
        <v>11000</v>
      </c>
      <c r="AE17" s="153"/>
      <c r="AF17" s="158">
        <v>622125</v>
      </c>
      <c r="AG17" s="153"/>
      <c r="AH17" s="158">
        <v>6400631832</v>
      </c>
      <c r="AI17" s="153"/>
      <c r="AJ17" s="158">
        <v>6842134638</v>
      </c>
      <c r="AK17" s="116"/>
      <c r="AL17" s="117">
        <f>AJ17/'سرمایه گذاری ها'!$O$17</f>
        <v>3.4443479884113393E-2</v>
      </c>
    </row>
    <row r="18" spans="2:81">
      <c r="B18" s="164" t="s">
        <v>101</v>
      </c>
      <c r="C18" s="153"/>
      <c r="D18" s="157" t="s">
        <v>78</v>
      </c>
      <c r="E18" s="153"/>
      <c r="F18" s="157" t="s">
        <v>78</v>
      </c>
      <c r="G18" s="153"/>
      <c r="H18" s="157" t="s">
        <v>192</v>
      </c>
      <c r="I18" s="153"/>
      <c r="J18" s="157" t="s">
        <v>194</v>
      </c>
      <c r="K18" s="153"/>
      <c r="L18" s="159">
        <v>0</v>
      </c>
      <c r="M18" s="153"/>
      <c r="N18" s="159">
        <v>0</v>
      </c>
      <c r="O18" s="153"/>
      <c r="P18" s="158">
        <v>10000</v>
      </c>
      <c r="Q18" s="153"/>
      <c r="R18" s="158">
        <v>5750967885</v>
      </c>
      <c r="S18" s="153"/>
      <c r="T18" s="158">
        <v>6240178762</v>
      </c>
      <c r="U18" s="153"/>
      <c r="V18" s="158">
        <v>0</v>
      </c>
      <c r="W18" s="153"/>
      <c r="X18" s="158">
        <v>0</v>
      </c>
      <c r="Y18" s="153"/>
      <c r="Z18" s="158">
        <v>0</v>
      </c>
      <c r="AA18" s="153"/>
      <c r="AB18" s="158">
        <v>0</v>
      </c>
      <c r="AC18" s="153"/>
      <c r="AD18" s="158">
        <v>10000</v>
      </c>
      <c r="AE18" s="153"/>
      <c r="AF18" s="158">
        <v>635362</v>
      </c>
      <c r="AG18" s="153"/>
      <c r="AH18" s="158">
        <v>5750967885</v>
      </c>
      <c r="AI18" s="153"/>
      <c r="AJ18" s="158">
        <v>6352468406</v>
      </c>
      <c r="AK18" s="116"/>
      <c r="AL18" s="117">
        <f>AJ18/'سرمایه گذاری ها'!$O$17</f>
        <v>3.1978487611358061E-2</v>
      </c>
    </row>
    <row r="19" spans="2:81">
      <c r="B19" s="164" t="s">
        <v>99</v>
      </c>
      <c r="C19" s="153"/>
      <c r="D19" s="157" t="s">
        <v>78</v>
      </c>
      <c r="E19" s="153"/>
      <c r="F19" s="157" t="s">
        <v>78</v>
      </c>
      <c r="G19" s="153"/>
      <c r="H19" s="157" t="s">
        <v>93</v>
      </c>
      <c r="I19" s="153"/>
      <c r="J19" s="157" t="s">
        <v>195</v>
      </c>
      <c r="K19" s="153"/>
      <c r="L19" s="159">
        <v>0</v>
      </c>
      <c r="M19" s="153"/>
      <c r="N19" s="159">
        <v>0</v>
      </c>
      <c r="O19" s="153"/>
      <c r="P19" s="158">
        <v>8300</v>
      </c>
      <c r="Q19" s="153"/>
      <c r="R19" s="158">
        <v>5315139188</v>
      </c>
      <c r="S19" s="153"/>
      <c r="T19" s="158">
        <v>5454435204</v>
      </c>
      <c r="U19" s="153"/>
      <c r="V19" s="158">
        <v>0</v>
      </c>
      <c r="W19" s="153"/>
      <c r="X19" s="158">
        <v>0</v>
      </c>
      <c r="Y19" s="153"/>
      <c r="Z19" s="158">
        <v>0</v>
      </c>
      <c r="AA19" s="153"/>
      <c r="AB19" s="158">
        <v>0</v>
      </c>
      <c r="AC19" s="153"/>
      <c r="AD19" s="158">
        <v>8300</v>
      </c>
      <c r="AE19" s="153"/>
      <c r="AF19" s="158">
        <v>668431</v>
      </c>
      <c r="AG19" s="153"/>
      <c r="AH19" s="158">
        <v>5315139188</v>
      </c>
      <c r="AI19" s="153"/>
      <c r="AJ19" s="158">
        <v>5546971729</v>
      </c>
      <c r="AK19" s="116"/>
      <c r="AL19" s="117">
        <f>AJ19/'سرمایه گذاری ها'!$O$17</f>
        <v>2.792359684132208E-2</v>
      </c>
    </row>
    <row r="20" spans="2:81">
      <c r="B20" s="164" t="s">
        <v>196</v>
      </c>
      <c r="C20" s="153"/>
      <c r="D20" s="157" t="s">
        <v>78</v>
      </c>
      <c r="E20" s="153"/>
      <c r="F20" s="157" t="s">
        <v>78</v>
      </c>
      <c r="G20" s="153"/>
      <c r="H20" s="157" t="s">
        <v>197</v>
      </c>
      <c r="I20" s="153"/>
      <c r="J20" s="157" t="s">
        <v>198</v>
      </c>
      <c r="K20" s="153"/>
      <c r="L20" s="159">
        <v>0</v>
      </c>
      <c r="M20" s="153"/>
      <c r="N20" s="159">
        <v>0</v>
      </c>
      <c r="O20" s="153"/>
      <c r="P20" s="158">
        <v>5800</v>
      </c>
      <c r="Q20" s="153"/>
      <c r="R20" s="158">
        <v>3327177256</v>
      </c>
      <c r="S20" s="153"/>
      <c r="T20" s="158">
        <v>3985907423</v>
      </c>
      <c r="U20" s="153"/>
      <c r="V20" s="158">
        <v>0</v>
      </c>
      <c r="W20" s="153"/>
      <c r="X20" s="158">
        <v>0</v>
      </c>
      <c r="Y20" s="153"/>
      <c r="Z20" s="158">
        <v>0</v>
      </c>
      <c r="AA20" s="153"/>
      <c r="AB20" s="158">
        <v>0</v>
      </c>
      <c r="AC20" s="153"/>
      <c r="AD20" s="158">
        <v>5800</v>
      </c>
      <c r="AE20" s="153"/>
      <c r="AF20" s="158">
        <v>699110</v>
      </c>
      <c r="AG20" s="153"/>
      <c r="AH20" s="158">
        <v>3327177256</v>
      </c>
      <c r="AI20" s="153"/>
      <c r="AJ20" s="158">
        <v>4054103060</v>
      </c>
      <c r="AK20" s="116"/>
      <c r="AL20" s="117">
        <f>AJ20/'سرمایه گذاری ها'!$O$17</f>
        <v>2.0408457971538761E-2</v>
      </c>
    </row>
    <row r="21" spans="2:81">
      <c r="B21" s="164" t="s">
        <v>81</v>
      </c>
      <c r="C21" s="153"/>
      <c r="D21" s="157" t="s">
        <v>78</v>
      </c>
      <c r="E21" s="153"/>
      <c r="F21" s="157" t="s">
        <v>78</v>
      </c>
      <c r="G21" s="153"/>
      <c r="H21" s="157" t="s">
        <v>199</v>
      </c>
      <c r="I21" s="153"/>
      <c r="J21" s="157" t="s">
        <v>200</v>
      </c>
      <c r="K21" s="153"/>
      <c r="L21" s="159">
        <v>0</v>
      </c>
      <c r="M21" s="153"/>
      <c r="N21" s="159">
        <v>0</v>
      </c>
      <c r="O21" s="153"/>
      <c r="P21" s="158">
        <v>4600</v>
      </c>
      <c r="Q21" s="153"/>
      <c r="R21" s="158">
        <v>2985006211</v>
      </c>
      <c r="S21" s="153"/>
      <c r="T21" s="158">
        <v>3932066383</v>
      </c>
      <c r="U21" s="153"/>
      <c r="V21" s="158">
        <v>0</v>
      </c>
      <c r="W21" s="153"/>
      <c r="X21" s="158">
        <v>0</v>
      </c>
      <c r="Y21" s="153"/>
      <c r="Z21" s="158">
        <v>0</v>
      </c>
      <c r="AA21" s="153"/>
      <c r="AB21" s="158">
        <v>0</v>
      </c>
      <c r="AC21" s="153"/>
      <c r="AD21" s="158">
        <v>4600</v>
      </c>
      <c r="AE21" s="153"/>
      <c r="AF21" s="158">
        <v>855666</v>
      </c>
      <c r="AG21" s="153"/>
      <c r="AH21" s="158">
        <v>2985006211</v>
      </c>
      <c r="AI21" s="153"/>
      <c r="AJ21" s="158">
        <v>3935350188</v>
      </c>
      <c r="AK21" s="116"/>
      <c r="AL21" s="117">
        <f>AJ21/'سرمایه گذاری ها'!$O$17</f>
        <v>1.9810652991906218E-2</v>
      </c>
    </row>
    <row r="22" spans="2:81" ht="23.25" customHeight="1">
      <c r="B22" s="164" t="s">
        <v>79</v>
      </c>
      <c r="C22" s="153"/>
      <c r="D22" s="157" t="s">
        <v>78</v>
      </c>
      <c r="E22" s="153"/>
      <c r="F22" s="157" t="s">
        <v>78</v>
      </c>
      <c r="G22" s="153"/>
      <c r="H22" s="157" t="s">
        <v>51</v>
      </c>
      <c r="I22" s="153"/>
      <c r="J22" s="157" t="s">
        <v>201</v>
      </c>
      <c r="K22" s="153"/>
      <c r="L22" s="159">
        <v>0</v>
      </c>
      <c r="M22" s="153"/>
      <c r="N22" s="159">
        <v>0</v>
      </c>
      <c r="O22" s="153"/>
      <c r="P22" s="158">
        <v>3600</v>
      </c>
      <c r="Q22" s="153"/>
      <c r="R22" s="158">
        <v>2740095844</v>
      </c>
      <c r="S22" s="153"/>
      <c r="T22" s="158">
        <v>3134808512</v>
      </c>
      <c r="U22" s="153"/>
      <c r="V22" s="158">
        <v>0</v>
      </c>
      <c r="W22" s="153"/>
      <c r="X22" s="158">
        <v>0</v>
      </c>
      <c r="Y22" s="153"/>
      <c r="Z22" s="158">
        <v>0</v>
      </c>
      <c r="AA22" s="153"/>
      <c r="AB22" s="158">
        <v>0</v>
      </c>
      <c r="AC22" s="153"/>
      <c r="AD22" s="158">
        <v>3600</v>
      </c>
      <c r="AE22" s="153"/>
      <c r="AF22" s="158">
        <v>869342</v>
      </c>
      <c r="AG22" s="153"/>
      <c r="AH22" s="158">
        <v>2740095844</v>
      </c>
      <c r="AI22" s="153"/>
      <c r="AJ22" s="158">
        <v>3129063954</v>
      </c>
      <c r="AK22" s="116"/>
      <c r="AL22" s="117">
        <f>AJ22/'سرمایه گذاری ها'!$O$17</f>
        <v>1.5751787571839846E-2</v>
      </c>
    </row>
    <row r="23" spans="2:81" ht="23.25" customHeight="1">
      <c r="B23" s="163" t="s">
        <v>202</v>
      </c>
      <c r="C23" s="153"/>
      <c r="D23" s="160" t="s">
        <v>78</v>
      </c>
      <c r="E23" s="153"/>
      <c r="F23" s="160" t="s">
        <v>78</v>
      </c>
      <c r="G23" s="153"/>
      <c r="H23" s="160" t="s">
        <v>203</v>
      </c>
      <c r="I23" s="153"/>
      <c r="J23" s="160" t="s">
        <v>204</v>
      </c>
      <c r="K23" s="153"/>
      <c r="L23" s="162">
        <v>18</v>
      </c>
      <c r="M23" s="153"/>
      <c r="N23" s="162">
        <v>18</v>
      </c>
      <c r="O23" s="153"/>
      <c r="P23" s="161">
        <v>2330</v>
      </c>
      <c r="Q23" s="153"/>
      <c r="R23" s="161">
        <v>2179249000</v>
      </c>
      <c r="S23" s="153"/>
      <c r="T23" s="161">
        <v>2321685078</v>
      </c>
      <c r="U23" s="153"/>
      <c r="V23" s="161">
        <v>0</v>
      </c>
      <c r="W23" s="153"/>
      <c r="X23" s="161">
        <v>0</v>
      </c>
      <c r="Y23" s="153"/>
      <c r="Z23" s="161">
        <v>0</v>
      </c>
      <c r="AA23" s="153"/>
      <c r="AB23" s="161">
        <v>0</v>
      </c>
      <c r="AC23" s="153"/>
      <c r="AD23" s="161">
        <v>2330</v>
      </c>
      <c r="AE23" s="153"/>
      <c r="AF23" s="161">
        <v>965729</v>
      </c>
      <c r="AG23" s="153"/>
      <c r="AH23" s="161">
        <v>2179249000</v>
      </c>
      <c r="AI23" s="153"/>
      <c r="AJ23" s="161">
        <v>2249740730</v>
      </c>
      <c r="AK23" s="116"/>
      <c r="AL23" s="117">
        <f>AJ23/'سرمایه گذاری ها'!$O$17</f>
        <v>1.1325252085491859E-2</v>
      </c>
    </row>
    <row r="24" spans="2:81" ht="21.75">
      <c r="B24" s="3"/>
      <c r="C24" s="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>
        <v>5.1000000000000004E-3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2"/>
      <c r="AL24" s="74"/>
    </row>
    <row r="25" spans="2:81" ht="27" thickBot="1">
      <c r="B25" s="197" t="s">
        <v>67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2"/>
      <c r="P25" s="54">
        <f>SUM(P13:P24)</f>
        <v>112090</v>
      </c>
      <c r="Q25" s="20"/>
      <c r="R25" s="54">
        <f>SUM(R13:R24)</f>
        <v>75478764427</v>
      </c>
      <c r="S25" s="20"/>
      <c r="T25" s="54">
        <f>SUM(T13:T24)</f>
        <v>86199935404</v>
      </c>
      <c r="U25" s="20"/>
      <c r="V25" s="54">
        <f>SUM(V13:V24)</f>
        <v>2550.0050999999999</v>
      </c>
      <c r="W25" s="20"/>
      <c r="X25" s="54">
        <f>SUM(X13:X24)</f>
        <v>1888056146</v>
      </c>
      <c r="Y25" s="20"/>
      <c r="Z25" s="54">
        <f>SUM(Z13:Z24)</f>
        <v>400</v>
      </c>
      <c r="AA25" s="20"/>
      <c r="AB25" s="54">
        <f>SUM(AB13:AB24)</f>
        <v>356574019</v>
      </c>
      <c r="AC25" s="20"/>
      <c r="AD25" s="54">
        <f>SUM(AD13:AD24)</f>
        <v>114240</v>
      </c>
      <c r="AE25" s="55"/>
      <c r="AF25" s="54"/>
      <c r="AG25" s="20"/>
      <c r="AH25" s="54">
        <f>SUM(AH13:AH24)</f>
        <v>77036163588</v>
      </c>
      <c r="AI25" s="20"/>
      <c r="AJ25" s="54">
        <f>SUM(AJ13:AJ24)</f>
        <v>88271902389</v>
      </c>
      <c r="AK25" s="20"/>
      <c r="AL25" s="63">
        <f>SUM(AL13:AL24)</f>
        <v>0.44436300294094605</v>
      </c>
    </row>
    <row r="26" spans="2:81" ht="21" customHeight="1" thickTop="1">
      <c r="V26"/>
      <c r="W26"/>
    </row>
    <row r="27" spans="2:81">
      <c r="V27"/>
      <c r="W27"/>
    </row>
    <row r="28" spans="2:81" ht="21.75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33">
      <c r="T32" s="43">
        <v>4</v>
      </c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ht="21.75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2:81">
      <c r="V39"/>
      <c r="W39"/>
    </row>
  </sheetData>
  <sortState xmlns:xlrd2="http://schemas.microsoft.com/office/spreadsheetml/2017/richdata2" ref="B13:AL24">
    <sortCondition descending="1" ref="AJ13:AJ24"/>
  </sortState>
  <mergeCells count="30"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B9" sqref="B9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98" t="s">
        <v>184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2:32" ht="39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</row>
    <row r="4" spans="2:32" ht="39">
      <c r="B4" s="198" t="s">
        <v>106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</row>
    <row r="5" spans="2:32" ht="129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>
      <c r="B8" s="12" t="s">
        <v>230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>
      <c r="B10" s="173" t="s">
        <v>30</v>
      </c>
      <c r="C10" s="173" t="s">
        <v>30</v>
      </c>
      <c r="D10" s="173" t="s">
        <v>30</v>
      </c>
      <c r="E10" s="173" t="s">
        <v>30</v>
      </c>
      <c r="F10" s="173" t="s">
        <v>30</v>
      </c>
      <c r="G10" s="173" t="s">
        <v>30</v>
      </c>
      <c r="H10" s="173" t="s">
        <v>30</v>
      </c>
      <c r="I10" s="173" t="s">
        <v>30</v>
      </c>
      <c r="J10" s="173" t="s">
        <v>30</v>
      </c>
      <c r="L10" s="200"/>
      <c r="M10" s="173" t="s">
        <v>2</v>
      </c>
      <c r="N10" s="173" t="s">
        <v>2</v>
      </c>
      <c r="O10" s="173" t="s">
        <v>2</v>
      </c>
      <c r="P10" s="173" t="s">
        <v>2</v>
      </c>
      <c r="R10" s="173" t="s">
        <v>3</v>
      </c>
      <c r="S10" s="173" t="s">
        <v>3</v>
      </c>
      <c r="T10" s="173" t="s">
        <v>3</v>
      </c>
      <c r="U10" s="173" t="s">
        <v>3</v>
      </c>
      <c r="V10" s="173"/>
      <c r="W10" s="173" t="s">
        <v>3</v>
      </c>
      <c r="X10" s="173" t="s">
        <v>3</v>
      </c>
      <c r="Z10" s="173" t="s">
        <v>107</v>
      </c>
      <c r="AA10" s="173" t="s">
        <v>4</v>
      </c>
      <c r="AB10" s="173" t="s">
        <v>4</v>
      </c>
      <c r="AC10" s="173" t="s">
        <v>4</v>
      </c>
      <c r="AD10" s="173" t="s">
        <v>4</v>
      </c>
      <c r="AE10" s="173" t="s">
        <v>4</v>
      </c>
      <c r="AF10" s="173" t="s">
        <v>4</v>
      </c>
    </row>
    <row r="11" spans="2:32" s="13" customFormat="1">
      <c r="B11" s="174" t="s">
        <v>31</v>
      </c>
      <c r="C11" s="15"/>
      <c r="D11" s="174" t="s">
        <v>73</v>
      </c>
      <c r="E11" s="15"/>
      <c r="F11" s="174" t="s">
        <v>23</v>
      </c>
      <c r="G11" s="15"/>
      <c r="H11" s="174" t="s">
        <v>32</v>
      </c>
      <c r="I11" s="15"/>
      <c r="J11" s="174" t="s">
        <v>20</v>
      </c>
      <c r="L11" s="195" t="s">
        <v>5</v>
      </c>
      <c r="M11" s="15"/>
      <c r="N11" s="174" t="s">
        <v>6</v>
      </c>
      <c r="O11" s="15"/>
      <c r="P11" s="174" t="s">
        <v>7</v>
      </c>
      <c r="R11" s="174" t="s">
        <v>8</v>
      </c>
      <c r="S11" s="174" t="s">
        <v>8</v>
      </c>
      <c r="T11" s="174" t="s">
        <v>8</v>
      </c>
      <c r="U11" s="15"/>
      <c r="V11" s="195" t="s">
        <v>9</v>
      </c>
      <c r="W11" s="174" t="s">
        <v>9</v>
      </c>
      <c r="X11" s="174" t="s">
        <v>9</v>
      </c>
      <c r="Z11" s="174" t="s">
        <v>5</v>
      </c>
      <c r="AA11" s="15"/>
      <c r="AB11" s="174" t="s">
        <v>6</v>
      </c>
      <c r="AC11" s="15"/>
      <c r="AD11" s="174" t="s">
        <v>7</v>
      </c>
      <c r="AE11" s="15"/>
      <c r="AF11" s="174" t="s">
        <v>33</v>
      </c>
    </row>
    <row r="12" spans="2:32" s="13" customFormat="1" ht="75.75" customHeight="1">
      <c r="B12" s="175" t="s">
        <v>31</v>
      </c>
      <c r="C12" s="16"/>
      <c r="D12" s="175" t="s">
        <v>22</v>
      </c>
      <c r="E12" s="16"/>
      <c r="F12" s="175" t="s">
        <v>23</v>
      </c>
      <c r="G12" s="16"/>
      <c r="H12" s="175" t="s">
        <v>32</v>
      </c>
      <c r="I12" s="16"/>
      <c r="J12" s="175" t="s">
        <v>20</v>
      </c>
      <c r="L12" s="175"/>
      <c r="M12" s="16"/>
      <c r="N12" s="175" t="s">
        <v>6</v>
      </c>
      <c r="O12" s="16"/>
      <c r="P12" s="175" t="s">
        <v>7</v>
      </c>
      <c r="R12" s="175" t="s">
        <v>5</v>
      </c>
      <c r="S12" s="16"/>
      <c r="T12" s="175" t="s">
        <v>6</v>
      </c>
      <c r="U12" s="16"/>
      <c r="V12" s="194" t="s">
        <v>5</v>
      </c>
      <c r="W12" s="16"/>
      <c r="X12" s="175" t="s">
        <v>12</v>
      </c>
      <c r="Z12" s="175" t="s">
        <v>5</v>
      </c>
      <c r="AA12" s="16"/>
      <c r="AB12" s="175" t="s">
        <v>6</v>
      </c>
      <c r="AC12" s="16"/>
      <c r="AD12" s="175" t="s">
        <v>7</v>
      </c>
      <c r="AE12" s="16"/>
      <c r="AF12" s="175" t="s">
        <v>33</v>
      </c>
    </row>
    <row r="13" spans="2:32" s="13" customFormat="1" ht="32.2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5">
        <v>0</v>
      </c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4"/>
      <c r="AF13" s="111"/>
    </row>
    <row r="14" spans="2:32" ht="27" thickBot="1">
      <c r="B14" s="201" t="s">
        <v>67</v>
      </c>
      <c r="C14" s="201"/>
      <c r="D14" s="201"/>
      <c r="E14" s="201"/>
      <c r="F14" s="201"/>
      <c r="G14" s="201"/>
      <c r="H14" s="201"/>
      <c r="I14" s="201"/>
      <c r="J14" s="201"/>
      <c r="K14" s="19"/>
      <c r="L14" s="112">
        <f>SUM(L13:L13)</f>
        <v>0</v>
      </c>
      <c r="M14" s="104"/>
      <c r="N14" s="112" t="s">
        <v>90</v>
      </c>
      <c r="O14" s="104"/>
      <c r="P14" s="112" t="s">
        <v>90</v>
      </c>
      <c r="Q14" s="104"/>
      <c r="R14" s="112" t="s">
        <v>90</v>
      </c>
      <c r="S14" s="104"/>
      <c r="T14" s="112" t="s">
        <v>90</v>
      </c>
      <c r="U14" s="104"/>
      <c r="V14" s="112" t="s">
        <v>90</v>
      </c>
      <c r="W14" s="104"/>
      <c r="X14" s="112" t="s">
        <v>90</v>
      </c>
      <c r="Y14" s="104"/>
      <c r="Z14" s="112" t="s">
        <v>90</v>
      </c>
      <c r="AA14" s="104"/>
      <c r="AB14" s="112" t="s">
        <v>90</v>
      </c>
      <c r="AC14" s="104"/>
      <c r="AD14" s="112" t="s">
        <v>90</v>
      </c>
      <c r="AE14" s="104"/>
      <c r="AF14" s="113">
        <f>SUM(AF13:AF13)</f>
        <v>0</v>
      </c>
    </row>
    <row r="15" spans="2:32" ht="21.75" thickTop="1">
      <c r="L15" s="103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43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41"/>
  <sheetViews>
    <sheetView rightToLeft="1" view="pageBreakPreview" zoomScale="70" zoomScaleNormal="100" zoomScaleSheetLayoutView="70" workbookViewId="0">
      <selection activeCell="B7" sqref="B7"/>
    </sheetView>
  </sheetViews>
  <sheetFormatPr defaultRowHeight="21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>
      <c r="B2" s="171" t="s">
        <v>184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20" ht="30"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20" ht="30">
      <c r="B4" s="171" t="s">
        <v>106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20" ht="30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>
      <c r="B6" s="12" t="s">
        <v>231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>
      <c r="B8" s="172" t="s">
        <v>34</v>
      </c>
      <c r="D8" s="173" t="s">
        <v>103</v>
      </c>
      <c r="F8" s="173" t="s">
        <v>3</v>
      </c>
      <c r="G8" s="173" t="s">
        <v>3</v>
      </c>
      <c r="H8" s="173" t="s">
        <v>3</v>
      </c>
      <c r="J8" s="173" t="s">
        <v>107</v>
      </c>
      <c r="K8" s="173" t="s">
        <v>4</v>
      </c>
      <c r="L8" s="173" t="s">
        <v>4</v>
      </c>
    </row>
    <row r="9" spans="2:20" s="4" customFormat="1">
      <c r="B9" s="205" t="s">
        <v>34</v>
      </c>
      <c r="D9" s="203" t="s">
        <v>35</v>
      </c>
      <c r="F9" s="203" t="s">
        <v>36</v>
      </c>
      <c r="G9" s="27"/>
      <c r="H9" s="203" t="s">
        <v>37</v>
      </c>
      <c r="J9" s="203" t="s">
        <v>35</v>
      </c>
      <c r="K9" s="27"/>
      <c r="L9" s="204" t="s">
        <v>33</v>
      </c>
    </row>
    <row r="10" spans="2:20" s="4" customFormat="1">
      <c r="B10" s="3" t="s">
        <v>205</v>
      </c>
      <c r="C10" s="108"/>
      <c r="D10" s="108">
        <v>8285773</v>
      </c>
      <c r="E10" s="108"/>
      <c r="F10" s="108">
        <v>35041</v>
      </c>
      <c r="G10" s="108"/>
      <c r="H10" s="108">
        <v>0</v>
      </c>
      <c r="I10" s="108"/>
      <c r="J10" s="108">
        <v>8320814</v>
      </c>
      <c r="K10" s="6"/>
      <c r="L10" s="31">
        <f>J10/'سرمایه گذاری ها'!$O$17</f>
        <v>4.1887189421373837E-5</v>
      </c>
      <c r="N10"/>
    </row>
    <row r="11" spans="2:20" s="4" customFormat="1">
      <c r="B11" s="3" t="s">
        <v>206</v>
      </c>
      <c r="C11" s="108"/>
      <c r="D11" s="108">
        <v>274636</v>
      </c>
      <c r="E11" s="108"/>
      <c r="F11" s="108">
        <v>34668</v>
      </c>
      <c r="G11" s="108"/>
      <c r="H11" s="108">
        <v>0</v>
      </c>
      <c r="I11" s="108"/>
      <c r="J11" s="108">
        <v>309304</v>
      </c>
      <c r="K11" s="6"/>
      <c r="L11" s="31">
        <f>J11/'سرمایه گذاری ها'!$O$17</f>
        <v>1.5570442070677957E-6</v>
      </c>
      <c r="N11"/>
    </row>
    <row r="12" spans="2:20" s="4" customFormat="1">
      <c r="B12" s="3" t="s">
        <v>207</v>
      </c>
      <c r="C12" s="108"/>
      <c r="D12" s="108">
        <v>839615</v>
      </c>
      <c r="E12" s="108"/>
      <c r="F12" s="108">
        <v>3556</v>
      </c>
      <c r="G12" s="108"/>
      <c r="H12" s="108">
        <v>0</v>
      </c>
      <c r="I12" s="108"/>
      <c r="J12" s="108">
        <v>843171</v>
      </c>
      <c r="K12" s="6"/>
      <c r="L12" s="31">
        <f>J12/'سرمایه گذاری ها'!$O$17</f>
        <v>4.2445442707419251E-6</v>
      </c>
      <c r="N12"/>
    </row>
    <row r="13" spans="2:20" s="4" customFormat="1">
      <c r="B13" s="3" t="s">
        <v>208</v>
      </c>
      <c r="C13" s="108"/>
      <c r="D13" s="108">
        <v>7619459</v>
      </c>
      <c r="E13" s="108"/>
      <c r="F13" s="108">
        <v>32220</v>
      </c>
      <c r="G13" s="108"/>
      <c r="H13" s="108">
        <v>0</v>
      </c>
      <c r="I13" s="108"/>
      <c r="J13" s="108">
        <v>7651679</v>
      </c>
      <c r="K13" s="6"/>
      <c r="L13" s="31">
        <f>J13/'سرمایه گذاری ها'!$O$17</f>
        <v>3.8518746803443555E-5</v>
      </c>
      <c r="N13"/>
    </row>
    <row r="14" spans="2:20" s="4" customFormat="1">
      <c r="B14" s="3" t="s">
        <v>209</v>
      </c>
      <c r="C14" s="108"/>
      <c r="D14" s="108">
        <v>7890135</v>
      </c>
      <c r="E14" s="108"/>
      <c r="F14" s="108">
        <v>0</v>
      </c>
      <c r="G14" s="108"/>
      <c r="H14" s="108">
        <v>0</v>
      </c>
      <c r="I14" s="108"/>
      <c r="J14" s="108">
        <v>7890135</v>
      </c>
      <c r="K14" s="6"/>
      <c r="L14" s="31">
        <f>J14/'سرمایه گذاری ها'!$O$17</f>
        <v>3.9719140375594439E-5</v>
      </c>
      <c r="N14"/>
    </row>
    <row r="15" spans="2:20" s="4" customFormat="1">
      <c r="B15" s="3" t="s">
        <v>210</v>
      </c>
      <c r="C15" s="108"/>
      <c r="D15" s="108">
        <v>970593</v>
      </c>
      <c r="E15" s="108"/>
      <c r="F15" s="108">
        <v>4113</v>
      </c>
      <c r="G15" s="108"/>
      <c r="H15" s="108">
        <v>0</v>
      </c>
      <c r="I15" s="108"/>
      <c r="J15" s="108">
        <v>974706</v>
      </c>
      <c r="K15" s="6"/>
      <c r="L15" s="31">
        <f>J15/'سرمایه گذاری ها'!$O$17</f>
        <v>4.9066948080019107E-6</v>
      </c>
      <c r="N15"/>
    </row>
    <row r="16" spans="2:20" s="4" customFormat="1">
      <c r="B16" s="3" t="s">
        <v>211</v>
      </c>
      <c r="C16" s="108"/>
      <c r="D16" s="108">
        <v>23982379</v>
      </c>
      <c r="E16" s="108"/>
      <c r="F16" s="108">
        <v>5272739287</v>
      </c>
      <c r="G16" s="108"/>
      <c r="H16" s="108">
        <v>4795298640</v>
      </c>
      <c r="I16" s="108"/>
      <c r="J16" s="108">
        <v>501423026</v>
      </c>
      <c r="K16" s="6"/>
      <c r="L16" s="31">
        <f>J16/'سرمایه گذاری ها'!$O$17</f>
        <v>2.5241762729344098E-3</v>
      </c>
      <c r="N16"/>
    </row>
    <row r="17" spans="2:14" s="4" customFormat="1">
      <c r="B17" s="3" t="s">
        <v>212</v>
      </c>
      <c r="C17" s="108"/>
      <c r="D17" s="108">
        <v>7168323</v>
      </c>
      <c r="E17" s="108"/>
      <c r="F17" s="108">
        <v>27534250634</v>
      </c>
      <c r="G17" s="108"/>
      <c r="H17" s="108">
        <v>27540046877</v>
      </c>
      <c r="I17" s="108"/>
      <c r="J17" s="108">
        <v>1372080</v>
      </c>
      <c r="K17" s="6"/>
      <c r="L17" s="31">
        <f>J17/'سرمایه گذاری ها'!$O$17</f>
        <v>6.9070856362464801E-6</v>
      </c>
      <c r="N17"/>
    </row>
    <row r="18" spans="2:14" s="4" customFormat="1">
      <c r="B18" s="3" t="s">
        <v>213</v>
      </c>
      <c r="C18" s="108"/>
      <c r="D18" s="108">
        <v>17000000000</v>
      </c>
      <c r="E18" s="108"/>
      <c r="F18" s="108">
        <v>0</v>
      </c>
      <c r="G18" s="108"/>
      <c r="H18" s="108">
        <v>17000000000</v>
      </c>
      <c r="I18" s="108"/>
      <c r="J18" s="108">
        <v>0</v>
      </c>
      <c r="K18" s="6"/>
      <c r="L18" s="31">
        <f>J18/'سرمایه گذاری ها'!$O$17</f>
        <v>0</v>
      </c>
      <c r="N18"/>
    </row>
    <row r="19" spans="2:14" s="4" customFormat="1">
      <c r="B19" s="3" t="s">
        <v>214</v>
      </c>
      <c r="C19" s="108"/>
      <c r="D19" s="108">
        <v>10000000000</v>
      </c>
      <c r="E19" s="108"/>
      <c r="F19" s="108">
        <v>0</v>
      </c>
      <c r="G19" s="108"/>
      <c r="H19" s="108">
        <v>10000000000</v>
      </c>
      <c r="I19" s="108"/>
      <c r="J19" s="108">
        <v>0</v>
      </c>
      <c r="K19" s="6"/>
      <c r="L19" s="31">
        <f>J19/'سرمایه گذاری ها'!$O$17</f>
        <v>0</v>
      </c>
      <c r="N19"/>
    </row>
    <row r="20" spans="2:14" s="4" customFormat="1">
      <c r="B20" s="3" t="s">
        <v>215</v>
      </c>
      <c r="C20" s="108"/>
      <c r="D20" s="108">
        <v>63200471</v>
      </c>
      <c r="E20" s="108"/>
      <c r="F20" s="108">
        <v>28845851017</v>
      </c>
      <c r="G20" s="108"/>
      <c r="H20" s="108">
        <v>28908097465</v>
      </c>
      <c r="I20" s="108"/>
      <c r="J20" s="108">
        <v>954023</v>
      </c>
      <c r="K20" s="6"/>
      <c r="L20" s="31">
        <f>J20/'سرمایه گذاری ها'!$O$17</f>
        <v>4.8025760596676399E-6</v>
      </c>
      <c r="N20"/>
    </row>
    <row r="21" spans="2:14" s="4" customFormat="1">
      <c r="B21" s="3" t="s">
        <v>216</v>
      </c>
      <c r="C21" s="108"/>
      <c r="D21" s="108">
        <v>950000</v>
      </c>
      <c r="E21" s="108"/>
      <c r="F21" s="108">
        <v>721072527</v>
      </c>
      <c r="G21" s="108"/>
      <c r="H21" s="108">
        <v>720572527</v>
      </c>
      <c r="I21" s="108"/>
      <c r="J21" s="108">
        <v>1450000</v>
      </c>
      <c r="K21" s="6"/>
      <c r="L21" s="31">
        <f>J21/'سرمایه گذاری ها'!$O$17</f>
        <v>7.2993368991293477E-6</v>
      </c>
      <c r="N21"/>
    </row>
    <row r="22" spans="2:14" s="4" customFormat="1">
      <c r="B22" s="3" t="s">
        <v>217</v>
      </c>
      <c r="C22" s="108"/>
      <c r="D22" s="108">
        <v>28300000000</v>
      </c>
      <c r="E22" s="108"/>
      <c r="F22" s="108">
        <v>0</v>
      </c>
      <c r="G22" s="108"/>
      <c r="H22" s="108">
        <v>0</v>
      </c>
      <c r="I22" s="108"/>
      <c r="J22" s="108">
        <v>28300000000</v>
      </c>
      <c r="K22" s="6"/>
      <c r="L22" s="31">
        <f>J22/'سرمایه گذاری ها'!$O$17</f>
        <v>0.14246292016921416</v>
      </c>
      <c r="N22"/>
    </row>
    <row r="23" spans="2:14" s="4" customFormat="1">
      <c r="B23" s="3" t="s">
        <v>218</v>
      </c>
      <c r="C23" s="108"/>
      <c r="D23" s="108">
        <v>28300000000</v>
      </c>
      <c r="E23" s="108"/>
      <c r="F23" s="108">
        <v>0</v>
      </c>
      <c r="G23" s="108"/>
      <c r="H23" s="108">
        <v>28300000000</v>
      </c>
      <c r="I23" s="108"/>
      <c r="J23" s="108">
        <v>0</v>
      </c>
      <c r="K23" s="6"/>
      <c r="L23" s="31">
        <f>J23/'سرمایه گذاری ها'!$O$17</f>
        <v>0</v>
      </c>
      <c r="N23"/>
    </row>
    <row r="24" spans="2:14" s="4" customFormat="1">
      <c r="B24" s="3" t="s">
        <v>219</v>
      </c>
      <c r="C24" s="108"/>
      <c r="D24" s="108">
        <v>0</v>
      </c>
      <c r="E24" s="108"/>
      <c r="F24" s="108">
        <v>28300000000</v>
      </c>
      <c r="G24" s="108"/>
      <c r="H24" s="108">
        <v>0</v>
      </c>
      <c r="I24" s="108"/>
      <c r="J24" s="108">
        <v>28300000000</v>
      </c>
      <c r="K24" s="6"/>
      <c r="L24" s="31">
        <f>J24/'سرمایه گذاری ها'!$O$17</f>
        <v>0.14246292016921416</v>
      </c>
      <c r="N24"/>
    </row>
    <row r="25" spans="2:14" s="4" customFormat="1">
      <c r="B25" s="3" t="s">
        <v>220</v>
      </c>
      <c r="C25" s="108"/>
      <c r="D25" s="108">
        <v>0</v>
      </c>
      <c r="E25" s="108"/>
      <c r="F25" s="108">
        <v>27336967213</v>
      </c>
      <c r="G25" s="108"/>
      <c r="H25" s="108">
        <v>27000080000</v>
      </c>
      <c r="I25" s="108"/>
      <c r="J25" s="108">
        <v>336887213</v>
      </c>
      <c r="K25" s="6"/>
      <c r="L25" s="31">
        <f>J25/'سرمایه گذاری ها'!$O$17</f>
        <v>1.695898803238447E-3</v>
      </c>
      <c r="N25"/>
    </row>
    <row r="26" spans="2:14" s="4" customFormat="1">
      <c r="B26" s="3" t="s">
        <v>221</v>
      </c>
      <c r="C26" s="108"/>
      <c r="D26" s="108">
        <v>0</v>
      </c>
      <c r="E26" s="108"/>
      <c r="F26" s="108">
        <v>27000000000</v>
      </c>
      <c r="G26" s="108"/>
      <c r="H26" s="108">
        <v>0</v>
      </c>
      <c r="I26" s="108"/>
      <c r="J26" s="108">
        <v>27000000000</v>
      </c>
      <c r="K26" s="6"/>
      <c r="L26" s="31">
        <f>J26/'سرمایه گذاری ها'!$O$17</f>
        <v>0.13591868708723615</v>
      </c>
      <c r="N26"/>
    </row>
    <row r="27" spans="2:14" s="4" customFormat="1">
      <c r="B27" s="5"/>
      <c r="C27" s="6"/>
      <c r="D27" s="69">
        <v>3.6200000000000003E-2</v>
      </c>
      <c r="E27" s="6"/>
      <c r="F27" s="69"/>
      <c r="G27" s="6"/>
      <c r="H27" s="69"/>
      <c r="I27" s="6"/>
      <c r="J27" s="69"/>
      <c r="K27" s="6"/>
      <c r="L27" s="31"/>
      <c r="N27"/>
    </row>
    <row r="28" spans="2:14" ht="27" thickBot="1">
      <c r="B28" s="53" t="s">
        <v>67</v>
      </c>
      <c r="D28" s="54">
        <f>SUM(D10:D27)</f>
        <v>83721181384.036194</v>
      </c>
      <c r="E28" s="54">
        <f>SUM(E10:E26)</f>
        <v>0</v>
      </c>
      <c r="F28" s="54">
        <f>SUM(F10:F26)</f>
        <v>145010990276</v>
      </c>
      <c r="G28" s="54">
        <f>SUM(G10:G26)</f>
        <v>0</v>
      </c>
      <c r="H28" s="54">
        <f>SUM(H10:H26)</f>
        <v>144264095509</v>
      </c>
      <c r="I28" s="54">
        <f>SUM(I10:I26)</f>
        <v>0</v>
      </c>
      <c r="J28" s="54">
        <f>SUM(J10:J27)</f>
        <v>84468076151</v>
      </c>
      <c r="L28" s="63">
        <f>SUM(L10:L27)</f>
        <v>0.42521444486031856</v>
      </c>
      <c r="N28"/>
    </row>
    <row r="29" spans="2:14" ht="21.75" thickTop="1">
      <c r="D29"/>
      <c r="N29"/>
    </row>
    <row r="30" spans="2:14">
      <c r="B30" s="202">
        <v>6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N30"/>
    </row>
    <row r="31" spans="2:14">
      <c r="B31" s="20"/>
      <c r="D31"/>
      <c r="N31"/>
    </row>
    <row r="32" spans="2:14">
      <c r="D32"/>
      <c r="N32"/>
    </row>
    <row r="33" spans="4:14">
      <c r="D33"/>
      <c r="N33"/>
    </row>
    <row r="34" spans="4:14">
      <c r="D34"/>
      <c r="N34"/>
    </row>
    <row r="35" spans="4:14">
      <c r="D35"/>
      <c r="N35"/>
    </row>
    <row r="36" spans="4:14">
      <c r="D36"/>
      <c r="N36"/>
    </row>
    <row r="37" spans="4:14">
      <c r="D37"/>
      <c r="N37"/>
    </row>
    <row r="38" spans="4:14">
      <c r="D38"/>
      <c r="N38"/>
    </row>
    <row r="39" spans="4:14">
      <c r="D39"/>
      <c r="N39"/>
    </row>
    <row r="40" spans="4:14">
      <c r="N40"/>
    </row>
    <row r="41" spans="4:14">
      <c r="D41" s="3"/>
      <c r="N41"/>
    </row>
  </sheetData>
  <sortState xmlns:xlrd2="http://schemas.microsoft.com/office/spreadsheetml/2017/richdata2" ref="B10:L26">
    <sortCondition descending="1" ref="J10:J26"/>
  </sortState>
  <mergeCells count="13">
    <mergeCell ref="B30:L30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</row>
    <row r="2" spans="1:27" ht="25.5">
      <c r="A2" s="192" t="s">
        <v>108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</row>
    <row r="3" spans="1:27" ht="25.5">
      <c r="A3" s="192" t="s">
        <v>106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 ht="24">
      <c r="A5" s="169" t="s">
        <v>232</v>
      </c>
      <c r="B5" s="206" t="s">
        <v>118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</row>
    <row r="6" spans="1:27" ht="21">
      <c r="A6" s="129"/>
      <c r="B6" s="129"/>
      <c r="C6" s="129"/>
      <c r="D6" s="129"/>
      <c r="E6" s="191" t="s">
        <v>103</v>
      </c>
      <c r="F6" s="191"/>
      <c r="G6" s="191"/>
      <c r="H6" s="191"/>
      <c r="I6" s="191"/>
      <c r="J6" s="129"/>
      <c r="K6" s="191" t="s">
        <v>3</v>
      </c>
      <c r="L6" s="191"/>
      <c r="M6" s="191"/>
      <c r="N6" s="191"/>
      <c r="O6" s="191"/>
      <c r="P6" s="191"/>
      <c r="Q6" s="191"/>
      <c r="R6" s="129"/>
      <c r="S6" s="191" t="s">
        <v>107</v>
      </c>
      <c r="T6" s="191"/>
      <c r="U6" s="191"/>
      <c r="V6" s="191"/>
      <c r="W6" s="191"/>
      <c r="X6" s="191"/>
      <c r="Y6" s="191"/>
      <c r="Z6" s="191"/>
      <c r="AA6" s="191"/>
    </row>
    <row r="7" spans="1:27" ht="21">
      <c r="A7" s="129"/>
      <c r="B7" s="129"/>
      <c r="C7" s="129"/>
      <c r="D7" s="129"/>
      <c r="E7" s="130"/>
      <c r="F7" s="130"/>
      <c r="G7" s="130"/>
      <c r="H7" s="130"/>
      <c r="I7" s="130"/>
      <c r="J7" s="129"/>
      <c r="K7" s="187" t="s">
        <v>119</v>
      </c>
      <c r="L7" s="187"/>
      <c r="M7" s="187"/>
      <c r="N7" s="130"/>
      <c r="O7" s="187" t="s">
        <v>120</v>
      </c>
      <c r="P7" s="187"/>
      <c r="Q7" s="187"/>
      <c r="R7" s="129"/>
      <c r="S7" s="130"/>
      <c r="T7" s="130"/>
      <c r="U7" s="130"/>
      <c r="V7" s="130"/>
      <c r="W7" s="130"/>
      <c r="X7" s="130"/>
      <c r="Y7" s="130"/>
      <c r="Z7" s="130"/>
      <c r="AA7" s="130"/>
    </row>
    <row r="8" spans="1:27" ht="21">
      <c r="A8" s="191" t="s">
        <v>121</v>
      </c>
      <c r="B8" s="191"/>
      <c r="C8" s="129"/>
      <c r="D8" s="191" t="s">
        <v>122</v>
      </c>
      <c r="E8" s="191"/>
      <c r="F8" s="129"/>
      <c r="G8" s="131" t="s">
        <v>6</v>
      </c>
      <c r="H8" s="129"/>
      <c r="I8" s="131" t="s">
        <v>7</v>
      </c>
      <c r="J8" s="129"/>
      <c r="K8" s="132" t="s">
        <v>5</v>
      </c>
      <c r="L8" s="130"/>
      <c r="M8" s="132" t="s">
        <v>6</v>
      </c>
      <c r="N8" s="129"/>
      <c r="O8" s="132" t="s">
        <v>5</v>
      </c>
      <c r="P8" s="130"/>
      <c r="Q8" s="132" t="s">
        <v>12</v>
      </c>
      <c r="R8" s="129"/>
      <c r="S8" s="131" t="s">
        <v>5</v>
      </c>
      <c r="T8" s="129"/>
      <c r="U8" s="131" t="s">
        <v>123</v>
      </c>
      <c r="V8" s="129"/>
      <c r="W8" s="131" t="s">
        <v>6</v>
      </c>
      <c r="X8" s="129"/>
      <c r="Y8" s="131" t="s">
        <v>7</v>
      </c>
      <c r="Z8" s="129"/>
      <c r="AA8" s="131" t="s">
        <v>124</v>
      </c>
    </row>
    <row r="9" spans="1:27" ht="21">
      <c r="A9" s="147"/>
      <c r="B9" s="147"/>
      <c r="C9" s="129"/>
      <c r="D9" s="147"/>
      <c r="E9" s="147"/>
      <c r="F9" s="129"/>
      <c r="G9" s="147"/>
      <c r="H9" s="129"/>
      <c r="I9" s="147"/>
      <c r="J9" s="129"/>
      <c r="K9" s="147"/>
      <c r="L9" s="129"/>
      <c r="M9" s="147"/>
      <c r="N9" s="129"/>
      <c r="O9" s="147"/>
      <c r="P9" s="129"/>
      <c r="Q9" s="147"/>
      <c r="R9" s="129"/>
      <c r="S9" s="147"/>
      <c r="T9" s="129"/>
      <c r="U9" s="147"/>
      <c r="V9" s="129"/>
      <c r="W9" s="147"/>
      <c r="X9" s="129"/>
      <c r="Y9" s="147"/>
      <c r="Z9" s="129"/>
      <c r="AA9" s="147"/>
    </row>
    <row r="10" spans="1:27" ht="21">
      <c r="A10" s="147"/>
      <c r="B10" s="147"/>
      <c r="C10" s="129"/>
      <c r="D10" s="147"/>
      <c r="E10" s="147"/>
      <c r="F10" s="129"/>
      <c r="G10" s="147"/>
      <c r="H10" s="129"/>
      <c r="I10" s="147"/>
      <c r="J10" s="129"/>
      <c r="K10" s="147"/>
      <c r="L10" s="129"/>
      <c r="M10" s="147"/>
      <c r="N10" s="129"/>
      <c r="O10" s="147"/>
      <c r="P10" s="129"/>
      <c r="Q10" s="147"/>
      <c r="R10" s="129"/>
      <c r="S10" s="147"/>
      <c r="T10" s="129"/>
      <c r="U10" s="147"/>
      <c r="V10" s="129"/>
      <c r="W10" s="147"/>
      <c r="X10" s="129"/>
      <c r="Y10" s="147"/>
      <c r="Z10" s="129"/>
      <c r="AA10" s="147"/>
    </row>
    <row r="11" spans="1:27" ht="21">
      <c r="A11" s="191" t="s">
        <v>67</v>
      </c>
      <c r="B11" s="191"/>
      <c r="C11" s="129"/>
      <c r="D11" s="191"/>
      <c r="E11" s="191"/>
      <c r="F11" s="129"/>
      <c r="G11" s="131"/>
      <c r="H11" s="129"/>
      <c r="I11" s="131"/>
      <c r="J11" s="129"/>
      <c r="K11" s="132"/>
      <c r="L11" s="130"/>
      <c r="M11" s="132"/>
      <c r="N11" s="129"/>
      <c r="O11" s="132"/>
      <c r="P11" s="130"/>
      <c r="Q11" s="132"/>
      <c r="R11" s="129"/>
      <c r="S11" s="131"/>
      <c r="T11" s="129"/>
      <c r="U11" s="131"/>
      <c r="V11" s="129"/>
      <c r="W11" s="131"/>
      <c r="X11" s="129"/>
      <c r="Y11" s="131"/>
      <c r="Z11" s="129"/>
      <c r="AA11" s="131"/>
    </row>
    <row r="12" spans="1:27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pans="1:27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  <row r="15" spans="1:27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</row>
    <row r="16" spans="1:27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</row>
    <row r="17" spans="1:27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</row>
    <row r="22" spans="1:27" ht="21">
      <c r="A22" s="202">
        <v>7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7"/>
  <sheetViews>
    <sheetView rightToLeft="1" view="pageBreakPreview" zoomScale="55" zoomScaleNormal="70" zoomScaleSheetLayoutView="55" workbookViewId="0">
      <selection activeCell="H28" sqref="H28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207" t="s">
        <v>184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2:28" ht="35.25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28" ht="35.25">
      <c r="B4" s="207" t="s">
        <v>106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28" ht="138.75" customHeight="1"/>
    <row r="6" spans="2:28" s="2" customFormat="1" ht="30">
      <c r="B6" s="12" t="s">
        <v>77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>
      <c r="B8" s="209" t="s">
        <v>72</v>
      </c>
      <c r="D8" s="171" t="s">
        <v>107</v>
      </c>
      <c r="E8" s="171" t="s">
        <v>4</v>
      </c>
      <c r="F8" s="171" t="s">
        <v>4</v>
      </c>
      <c r="G8" s="171" t="s">
        <v>4</v>
      </c>
      <c r="H8" s="171" t="s">
        <v>4</v>
      </c>
      <c r="I8" s="171" t="s">
        <v>4</v>
      </c>
      <c r="J8" s="171" t="s">
        <v>4</v>
      </c>
      <c r="K8" s="171" t="s">
        <v>4</v>
      </c>
      <c r="L8" s="171" t="s">
        <v>4</v>
      </c>
      <c r="M8" s="171" t="s">
        <v>4</v>
      </c>
      <c r="N8" s="171" t="s">
        <v>4</v>
      </c>
    </row>
    <row r="9" spans="2:28" ht="30">
      <c r="B9" s="209" t="s">
        <v>1</v>
      </c>
      <c r="D9" s="208" t="s">
        <v>5</v>
      </c>
      <c r="E9" s="17"/>
      <c r="F9" s="208" t="s">
        <v>25</v>
      </c>
      <c r="G9" s="17"/>
      <c r="H9" s="208" t="s">
        <v>26</v>
      </c>
      <c r="I9" s="17"/>
      <c r="J9" s="208" t="s">
        <v>27</v>
      </c>
      <c r="K9" s="17"/>
      <c r="L9" s="203" t="s">
        <v>28</v>
      </c>
      <c r="M9" s="17"/>
      <c r="N9" s="208" t="s">
        <v>29</v>
      </c>
    </row>
    <row r="10" spans="2:28" ht="30">
      <c r="B10" s="94" t="s">
        <v>79</v>
      </c>
      <c r="D10" s="92">
        <v>3600</v>
      </c>
      <c r="E10" s="93"/>
      <c r="F10" s="92">
        <v>898930</v>
      </c>
      <c r="G10" s="93"/>
      <c r="H10" s="92">
        <v>869342</v>
      </c>
      <c r="J10" s="79">
        <v>-3.2899999999999999E-2</v>
      </c>
      <c r="L10" s="91">
        <v>3129063954</v>
      </c>
      <c r="N10" s="11" t="s">
        <v>151</v>
      </c>
    </row>
    <row r="11" spans="2:28" ht="30">
      <c r="B11" s="94" t="s">
        <v>97</v>
      </c>
      <c r="D11" s="92">
        <v>10335</v>
      </c>
      <c r="E11" s="93"/>
      <c r="F11" s="92">
        <v>936660</v>
      </c>
      <c r="G11" s="93"/>
      <c r="H11" s="92">
        <v>908195</v>
      </c>
      <c r="J11" s="79">
        <v>-3.04E-2</v>
      </c>
      <c r="L11" s="91">
        <v>9384494077</v>
      </c>
      <c r="N11" s="11" t="s">
        <v>151</v>
      </c>
    </row>
    <row r="12" spans="2:28" ht="30">
      <c r="B12" s="94" t="s">
        <v>89</v>
      </c>
      <c r="D12" s="92">
        <v>10860</v>
      </c>
      <c r="E12" s="93"/>
      <c r="F12" s="92">
        <v>861610</v>
      </c>
      <c r="G12" s="93"/>
      <c r="H12" s="92">
        <v>827708</v>
      </c>
      <c r="J12" s="79">
        <v>-3.9300000000000002E-2</v>
      </c>
      <c r="L12" s="91">
        <v>8987279640</v>
      </c>
      <c r="N12" s="11" t="s">
        <v>151</v>
      </c>
    </row>
    <row r="13" spans="2:28" ht="30">
      <c r="B13" s="94" t="s">
        <v>81</v>
      </c>
      <c r="D13" s="92">
        <v>4600</v>
      </c>
      <c r="E13" s="93"/>
      <c r="F13" s="92">
        <v>907270</v>
      </c>
      <c r="G13" s="93"/>
      <c r="H13" s="92">
        <v>855666</v>
      </c>
      <c r="J13" s="79">
        <v>-5.6899999999999999E-2</v>
      </c>
      <c r="L13" s="91">
        <v>3935350188</v>
      </c>
      <c r="N13" s="11" t="s">
        <v>151</v>
      </c>
    </row>
    <row r="14" spans="2:28" ht="30">
      <c r="B14" s="94" t="s">
        <v>85</v>
      </c>
      <c r="D14" s="92">
        <v>25515</v>
      </c>
      <c r="E14" s="93"/>
      <c r="F14" s="92">
        <v>769030</v>
      </c>
      <c r="G14" s="93"/>
      <c r="H14" s="92">
        <v>730140</v>
      </c>
      <c r="J14" s="79">
        <v>-5.0599999999999999E-2</v>
      </c>
      <c r="L14" s="91">
        <v>18626145499</v>
      </c>
      <c r="N14" s="11" t="s">
        <v>151</v>
      </c>
    </row>
    <row r="15" spans="2:28" ht="30">
      <c r="B15" s="94" t="s">
        <v>202</v>
      </c>
      <c r="D15" s="92">
        <v>2330</v>
      </c>
      <c r="E15" s="93"/>
      <c r="F15" s="92">
        <v>990000</v>
      </c>
      <c r="G15" s="93"/>
      <c r="H15" s="92">
        <v>965729</v>
      </c>
      <c r="J15" s="79">
        <v>-2.4500000000000001E-2</v>
      </c>
      <c r="L15" s="91">
        <v>2249740730</v>
      </c>
      <c r="N15" s="11" t="s">
        <v>151</v>
      </c>
    </row>
    <row r="16" spans="2:28" ht="30">
      <c r="B16" s="94" t="s">
        <v>196</v>
      </c>
      <c r="D16" s="92">
        <v>5800</v>
      </c>
      <c r="E16" s="93"/>
      <c r="F16" s="92">
        <v>738870</v>
      </c>
      <c r="G16" s="93"/>
      <c r="H16" s="92">
        <v>699110</v>
      </c>
      <c r="J16" s="79">
        <v>-5.3800000000000001E-2</v>
      </c>
      <c r="L16" s="91">
        <v>4054103060</v>
      </c>
      <c r="N16" s="11" t="s">
        <v>151</v>
      </c>
    </row>
    <row r="17" spans="2:14" ht="30">
      <c r="B17" s="94" t="s">
        <v>101</v>
      </c>
      <c r="D17" s="92">
        <v>10000</v>
      </c>
      <c r="E17" s="93"/>
      <c r="F17" s="92">
        <v>679580</v>
      </c>
      <c r="G17" s="93"/>
      <c r="H17" s="92">
        <v>635362</v>
      </c>
      <c r="J17" s="79">
        <v>-6.5100000000000005E-2</v>
      </c>
      <c r="L17" s="91">
        <v>6352468406</v>
      </c>
      <c r="N17" s="11" t="s">
        <v>151</v>
      </c>
    </row>
    <row r="18" spans="2:14" ht="30">
      <c r="B18" s="94" t="s">
        <v>191</v>
      </c>
      <c r="D18" s="92">
        <v>11000</v>
      </c>
      <c r="E18" s="93"/>
      <c r="F18" s="92">
        <v>661510</v>
      </c>
      <c r="G18" s="93"/>
      <c r="H18" s="92">
        <v>622125</v>
      </c>
      <c r="J18" s="79">
        <v>-5.9499999999999997E-2</v>
      </c>
      <c r="L18" s="91">
        <v>6842134638</v>
      </c>
      <c r="N18" s="11" t="s">
        <v>151</v>
      </c>
    </row>
    <row r="19" spans="2:14" ht="30">
      <c r="B19" s="94" t="s">
        <v>92</v>
      </c>
      <c r="D19" s="92">
        <v>21900</v>
      </c>
      <c r="E19" s="93"/>
      <c r="F19" s="92">
        <v>906680</v>
      </c>
      <c r="G19" s="93"/>
      <c r="H19" s="92">
        <v>875234</v>
      </c>
      <c r="J19" s="79">
        <v>-3.4700000000000002E-2</v>
      </c>
      <c r="L19" s="91">
        <v>19164150468</v>
      </c>
      <c r="N19" s="11" t="s">
        <v>151</v>
      </c>
    </row>
    <row r="20" spans="2:14" ht="30">
      <c r="B20" s="94" t="s">
        <v>99</v>
      </c>
      <c r="D20" s="92">
        <v>8300</v>
      </c>
      <c r="E20" s="93"/>
      <c r="F20" s="92">
        <v>708980</v>
      </c>
      <c r="G20" s="93"/>
      <c r="H20" s="92">
        <v>668431</v>
      </c>
      <c r="J20" s="79">
        <v>-5.7200000000000001E-2</v>
      </c>
      <c r="L20" s="91">
        <v>5546971729</v>
      </c>
      <c r="N20" s="11" t="s">
        <v>151</v>
      </c>
    </row>
    <row r="21" spans="2:14" ht="26.25" customHeight="1">
      <c r="B21" s="75"/>
      <c r="D21" s="76"/>
      <c r="E21" s="65"/>
      <c r="F21" s="76"/>
      <c r="G21" s="65"/>
      <c r="H21" s="77"/>
      <c r="J21" s="75"/>
      <c r="L21" s="76"/>
      <c r="N21" s="11"/>
    </row>
    <row r="22" spans="2:14" ht="31.5" thickBot="1">
      <c r="B22" s="64" t="s">
        <v>67</v>
      </c>
      <c r="D22" s="80"/>
      <c r="E22" s="81"/>
      <c r="F22" s="80">
        <f>SUM(F10:F21)</f>
        <v>9059120</v>
      </c>
      <c r="G22" s="81"/>
      <c r="H22" s="80">
        <f>SUM(H10:H21)</f>
        <v>8657042</v>
      </c>
      <c r="I22" s="82"/>
      <c r="J22" s="109"/>
      <c r="K22" s="82"/>
      <c r="L22" s="80">
        <f>SUM(L10:L21)</f>
        <v>88271902389</v>
      </c>
      <c r="M22" s="82"/>
      <c r="N22" s="83"/>
    </row>
    <row r="23" spans="2:14" ht="21.75" thickTop="1">
      <c r="H23"/>
      <c r="L23"/>
    </row>
    <row r="24" spans="2:14">
      <c r="L24"/>
    </row>
    <row r="25" spans="2:14">
      <c r="L25"/>
    </row>
    <row r="26" spans="2:14">
      <c r="L26"/>
    </row>
    <row r="27" spans="2:14">
      <c r="L27"/>
    </row>
    <row r="28" spans="2:14" ht="30">
      <c r="H28" s="82">
        <v>8</v>
      </c>
      <c r="L28"/>
    </row>
    <row r="29" spans="2:14">
      <c r="L29"/>
    </row>
    <row r="30" spans="2:14">
      <c r="L30"/>
    </row>
    <row r="31" spans="2:14">
      <c r="L31"/>
    </row>
    <row r="32" spans="2:14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سهام!Print_Area</vt:lpstr>
      <vt:lpstr>'سود اوراق بهادار'!Print_Area</vt:lpstr>
      <vt:lpstr>'سود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2024-06-24T11:33:55Z</cp:lastPrinted>
  <dcterms:created xsi:type="dcterms:W3CDTF">2021-12-28T12:49:50Z</dcterms:created>
  <dcterms:modified xsi:type="dcterms:W3CDTF">2024-06-26T08:36:07Z</dcterms:modified>
</cp:coreProperties>
</file>