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فروردین\دی\"/>
    </mc:Choice>
  </mc:AlternateContent>
  <xr:revisionPtr revIDLastSave="0" documentId="13_ncr:1_{6ECA8AF0-817D-43FE-85B0-69869117CB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F24" i="13" l="1"/>
  <c r="J24" i="13"/>
  <c r="D21" i="12"/>
  <c r="F21" i="12"/>
  <c r="H21" i="12"/>
  <c r="J21" i="12"/>
  <c r="L21" i="12"/>
  <c r="N21" i="12"/>
  <c r="P21" i="12"/>
  <c r="R21" i="12"/>
  <c r="D14" i="10"/>
  <c r="F14" i="10"/>
  <c r="H14" i="10"/>
  <c r="J14" i="10"/>
  <c r="L14" i="10"/>
  <c r="N14" i="10"/>
  <c r="P14" i="10"/>
  <c r="R14" i="10"/>
  <c r="D33" i="9"/>
  <c r="F33" i="9"/>
  <c r="H33" i="9"/>
  <c r="J33" i="9"/>
  <c r="L33" i="9"/>
  <c r="N33" i="9"/>
  <c r="P33" i="9"/>
  <c r="R33" i="9"/>
  <c r="F21" i="11"/>
  <c r="J21" i="11"/>
  <c r="P21" i="11"/>
  <c r="T21" i="11"/>
  <c r="J25" i="7"/>
  <c r="L25" i="7"/>
  <c r="N25" i="7"/>
  <c r="P25" i="7"/>
  <c r="R25" i="7"/>
  <c r="T25" i="7"/>
  <c r="F21" i="4"/>
  <c r="D21" i="4"/>
  <c r="H21" i="4"/>
  <c r="L21" i="4"/>
  <c r="L26" i="6"/>
  <c r="N26" i="6"/>
  <c r="P26" i="6"/>
  <c r="R26" i="6"/>
  <c r="P26" i="3"/>
  <c r="R26" i="3"/>
  <c r="T26" i="3"/>
  <c r="Z26" i="3"/>
  <c r="AB26" i="3"/>
  <c r="AD26" i="3"/>
  <c r="AH26" i="3"/>
  <c r="AJ26" i="3"/>
  <c r="E23" i="1"/>
  <c r="G23" i="1"/>
  <c r="I23" i="1"/>
  <c r="S23" i="1"/>
  <c r="W23" i="1"/>
  <c r="Y23" i="1"/>
  <c r="D13" i="15"/>
  <c r="P21" i="8"/>
  <c r="T21" i="8"/>
  <c r="H21" i="11"/>
  <c r="L21" i="11"/>
  <c r="N21" i="11"/>
  <c r="R21" i="11"/>
  <c r="V21" i="11"/>
  <c r="D21" i="11"/>
  <c r="V26" i="3"/>
  <c r="X26" i="3"/>
  <c r="K23" i="1"/>
  <c r="M23" i="1"/>
  <c r="O23" i="1"/>
  <c r="Q23" i="1"/>
  <c r="J21" i="8"/>
  <c r="L21" i="8"/>
  <c r="N21" i="8"/>
  <c r="R21" i="8"/>
  <c r="F13" i="14"/>
  <c r="D13" i="14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3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T13" i="6" l="1"/>
  <c r="T17" i="6"/>
  <c r="T21" i="6"/>
  <c r="T25" i="6"/>
  <c r="T16" i="6"/>
  <c r="T14" i="6"/>
  <c r="T18" i="6"/>
  <c r="T22" i="6"/>
  <c r="T20" i="6"/>
  <c r="T11" i="6"/>
  <c r="T15" i="6"/>
  <c r="T19" i="6"/>
  <c r="T23" i="6"/>
  <c r="T12" i="6"/>
  <c r="T24" i="6"/>
  <c r="AA14" i="1"/>
  <c r="AA18" i="1"/>
  <c r="AA15" i="1"/>
  <c r="AA19" i="1"/>
  <c r="AA12" i="1"/>
  <c r="AA16" i="1"/>
  <c r="AA20" i="1"/>
  <c r="AA13" i="1"/>
  <c r="AA17" i="1"/>
  <c r="AA21" i="1"/>
  <c r="AL16" i="3"/>
  <c r="AL20" i="3"/>
  <c r="AL24" i="3"/>
  <c r="AL19" i="3"/>
  <c r="AL17" i="3"/>
  <c r="AL21" i="3"/>
  <c r="AL23" i="3"/>
  <c r="AL14" i="3"/>
  <c r="AL18" i="3"/>
  <c r="AL22" i="3"/>
  <c r="AL15" i="3"/>
  <c r="H12" i="15"/>
  <c r="T10" i="6"/>
  <c r="AL13" i="3"/>
  <c r="AA11" i="1"/>
  <c r="F9" i="15"/>
  <c r="F13" i="15" s="1"/>
  <c r="F11" i="15"/>
  <c r="H9" i="15"/>
  <c r="H11" i="15"/>
  <c r="H10" i="15"/>
  <c r="Q13" i="16"/>
  <c r="Q15" i="16"/>
  <c r="Q17" i="16"/>
  <c r="Q16" i="16"/>
  <c r="Q12" i="16"/>
  <c r="Q14" i="16"/>
  <c r="T26" i="6" l="1"/>
  <c r="AA23" i="1"/>
  <c r="H13" i="15"/>
  <c r="AL26" i="3"/>
  <c r="AF14" i="5"/>
</calcChain>
</file>

<file path=xl/sharedStrings.xml><?xml version="1.0" encoding="utf-8"?>
<sst xmlns="http://schemas.openxmlformats.org/spreadsheetml/2006/main" count="858" uniqueCount="206">
  <si>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</si>
  <si>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</si>
  <si>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</si>
  <si>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</si>
  <si>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</si>
  <si>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</si>
  <si>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</si>
  <si>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</si>
  <si>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</si>
  <si>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</si>
  <si>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</si>
  <si>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</si>
  <si>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</si>
  <si>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</si>
  <si>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</si>
  <si>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</si>
  <si>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</si>
  <si>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</si>
  <si>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</si>
  <si>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</si>
  <si>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</si>
  <si>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</si>
  <si>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</si>
  <si>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</si>
  <si>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</si>
  <si>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</si>
  <si>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</si>
  <si>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</si>
  <si>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</si>
  <si>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</si>
  <si>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</si>
  <si>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</si>
  <si>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</si>
  <si>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</si>
  <si>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</si>
  <si>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</si>
  <si>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</si>
  <si>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</si>
  <si>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</si>
  <si>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</si>
  <si>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</si>
  <si>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</si>
  <si>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</si>
  <si>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</si>
  <si>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</si>
  <si>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</si>
  <si>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</si>
  <si>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</si>
  <si>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</si>
  <si>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</si>
  <si>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</si>
  <si>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</si>
  <si>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</si>
  <si>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</si>
  <si>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</si>
  <si>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</si>
  <si>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</si>
  <si>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</si>
  <si>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</si>
  <si>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</si>
  <si>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</si>
  <si>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</si>
  <si>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</si>
  <si>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</si>
  <si>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</si>
  <si>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</si>
  <si>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</si>
  <si>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</si>
  <si>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</si>
  <si>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</si>
  <si>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</si>
  <si>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</si>
  <si>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</si>
  <si>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</si>
  <si>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</si>
  <si>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</si>
  <si>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</si>
  <si>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</si>
  <si>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</si>
  <si>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</si>
  <si>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</si>
  <si>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</si>
  <si>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</si>
  <si>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</si>
  <si>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</si>
  <si>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</si>
  <si>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</si>
  <si>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</si>
  <si>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</si>
  <si>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</si>
  <si>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</si>
  <si>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</si>
  <si>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</si>
  <si>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</si>
  <si>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</si>
  <si>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</si>
  <si>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</si>
  <si>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</si>
  <si>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</si>
  <si>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</si>
  <si>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</si>
  <si>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</si>
  <si>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</si>
  <si>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</si>
  <si>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</si>
  <si>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</si>
  <si>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</si>
  <si>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</si>
  <si>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</si>
  <si>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</si>
  <si>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</si>
  <si>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</si>
  <si>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</si>
  <si>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</si>
  <si>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</si>
  <si>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صنایع پتروشیمی کرمانشاه</t>
  </si>
  <si>
    <t>نفت ایرانول</t>
  </si>
  <si>
    <t>اسنادخزانه-م2بودجه00-031024</t>
  </si>
  <si>
    <t>1403/10/24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</si>
  <si>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</si>
  <si>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</si>
  <si>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</si>
  <si>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</si>
  <si>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</si>
  <si>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</si>
  <si>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</si>
  <si>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بانک آینده مرکزی</t>
  </si>
  <si>
    <t>0203653785004</t>
  </si>
  <si>
    <t>1400/01/24</t>
  </si>
  <si>
    <t>معین برای سایر درآمدهای تنزیل سود بانک</t>
  </si>
  <si>
    <t>پالایش نفت لاوان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</si>
  <si>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</si>
  <si>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</si>
  <si>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</si>
  <si>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</si>
  <si>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</si>
  <si>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</si>
  <si>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</si>
  <si>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</si>
  <si>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</si>
  <si>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</si>
  <si>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</si>
  <si>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</si>
  <si>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</si>
  <si>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اسناد خزانه-م3بودجه01-040520</t>
  </si>
  <si>
    <t>1401/05/18</t>
  </si>
  <si>
    <t>1404/03/26</t>
  </si>
  <si>
    <t>1404/05/20</t>
  </si>
  <si>
    <t xml:space="preserve">  </t>
  </si>
  <si>
    <t>سیمان ساوه</t>
  </si>
  <si>
    <t>1400/04/14</t>
  </si>
  <si>
    <t>1403/09/12</t>
  </si>
  <si>
    <t>1403/07/23</t>
  </si>
  <si>
    <t>سیمان‌هرمزگان‌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</si>
  <si>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</si>
  <si>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</si>
  <si>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</si>
  <si>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</si>
  <si>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</si>
  <si>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</si>
  <si>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</si>
  <si>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</si>
  <si>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</si>
  <si>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</si>
  <si>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</si>
  <si>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</si>
  <si>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</si>
  <si>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</si>
  <si>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</si>
  <si>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</si>
  <si>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</si>
  <si>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شیر پگاه آذربایجان شرقی</t>
  </si>
  <si>
    <t>داروسازی‌ فارابی‌</t>
  </si>
  <si>
    <t>اسنادخزانه-م4بودجه01-040917</t>
  </si>
  <si>
    <t>1401/12/08</t>
  </si>
  <si>
    <t>1404/09/16</t>
  </si>
  <si>
    <t>اسنادخزانه-م6بودجه01-030814</t>
  </si>
  <si>
    <t>1401/12/10</t>
  </si>
  <si>
    <t>1403/08/14</t>
  </si>
  <si>
    <t>اسنادخزانه-م5بودجه01-041015</t>
  </si>
  <si>
    <t>1404/10/14</t>
  </si>
  <si>
    <t>بانک ملت</t>
  </si>
  <si>
    <t>پالایش نفت اصفهان</t>
  </si>
  <si>
    <t>بانک گردشگری اقدسیه</t>
  </si>
  <si>
    <t>1402/04/12</t>
  </si>
  <si>
    <t>141.9967.1452725.1</t>
  </si>
  <si>
    <t>1403/08/21</t>
  </si>
  <si>
    <t>1403/06/26</t>
  </si>
  <si>
    <t>141.333.1452725.1</t>
  </si>
  <si>
    <t>1402/07/27</t>
  </si>
  <si>
    <t>پویا زرکان آق دره</t>
  </si>
  <si>
    <t>فولاد امیرکبیرکاشان</t>
  </si>
  <si>
    <t>اسنادخزانه-م7بودجه01-040714</t>
  </si>
  <si>
    <t>1404/07/13</t>
  </si>
  <si>
    <t>صندوق سرمایه‌گذاری مشترک گنجینه آوا نوین</t>
  </si>
  <si>
    <t>مدیریت نوسانات NAV</t>
  </si>
  <si>
    <t xml:space="preserve"> 1402/12/29</t>
  </si>
  <si>
    <t>آهن و فولاد غدیر ایرانیان</t>
  </si>
  <si>
    <t>صنایع‌ کاشی‌ و سرامیک‌ سینا</t>
  </si>
  <si>
    <t>توسعه‌ صنایع‌ بهشهر(هلدینگ</t>
  </si>
  <si>
    <t>برای ماه منتهی به  1403/01/31</t>
  </si>
  <si>
    <t xml:space="preserve"> 1403/01/31</t>
  </si>
  <si>
    <t>از ابتدای سال مالی تا  1403/01/31</t>
  </si>
  <si>
    <t>026660345000000559</t>
  </si>
  <si>
    <t>1403/01/11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</si>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</sst>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9524</xdr:colOff>
      <xdr:row>32</xdr:row>
      <xdr:rowOff>257174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FC25E1-F2DC-8FDC-7804-66A889D5A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6" y="0"/>
          <a:ext cx="7677149" cy="10239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sheetPr>
    <pageSetUpPr fitToPage="1"/>
  </sheetPr>
  <dimension ref="B5:J21"/>
  <sheetViews>
    <sheetView rightToLeft="1" tabSelected="1" view="pageBreakPreview" zoomScaleNormal="100" zoomScaleSheetLayoutView="100" workbookViewId="0">
      <selection activeCell="H29" sqref="H29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8"/>
  <sheetViews>
    <sheetView rightToLeft="1" view="pageBreakPreview" topLeftCell="A5" zoomScale="80" zoomScaleNormal="100" zoomScaleSheetLayoutView="80" workbookViewId="0">
      <selection activeCell="J26" sqref="J26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194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200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9" t="s">
        <v>46</v>
      </c>
      <c r="C8" s="149" t="s">
        <v>46</v>
      </c>
      <c r="D8" s="149" t="s">
        <v>46</v>
      </c>
      <c r="E8" s="149" t="s">
        <v>46</v>
      </c>
      <c r="F8" s="149" t="s">
        <v>46</v>
      </c>
      <c r="G8" s="149" t="s">
        <v>46</v>
      </c>
      <c r="H8" s="149" t="s">
        <v>46</v>
      </c>
      <c r="J8" s="149" t="s">
        <v>47</v>
      </c>
      <c r="K8" s="149" t="s">
        <v>47</v>
      </c>
      <c r="L8" s="149" t="s">
        <v>47</v>
      </c>
      <c r="M8" s="149" t="s">
        <v>47</v>
      </c>
      <c r="N8" s="149" t="s">
        <v>47</v>
      </c>
      <c r="P8" s="149" t="s">
        <v>48</v>
      </c>
      <c r="Q8" s="149" t="s">
        <v>48</v>
      </c>
      <c r="R8" s="149" t="s">
        <v>48</v>
      </c>
      <c r="S8" s="149" t="s">
        <v>48</v>
      </c>
      <c r="T8" s="149" t="s">
        <v>48</v>
      </c>
    </row>
    <row r="9" spans="2:28" s="38" customFormat="1" ht="58.5" customHeight="1" x14ac:dyDescent="0.25">
      <c r="B9" s="148" t="s">
        <v>49</v>
      </c>
      <c r="C9" s="41"/>
      <c r="D9" s="148" t="s">
        <v>156</v>
      </c>
      <c r="E9" s="41"/>
      <c r="F9" s="148" t="s">
        <v>24</v>
      </c>
      <c r="G9" s="41"/>
      <c r="H9" s="148" t="s">
        <v>25</v>
      </c>
      <c r="J9" s="148" t="s">
        <v>50</v>
      </c>
      <c r="K9" s="41"/>
      <c r="L9" s="148" t="s">
        <v>51</v>
      </c>
      <c r="M9" s="41"/>
      <c r="N9" s="148" t="s">
        <v>52</v>
      </c>
      <c r="P9" s="148" t="s">
        <v>50</v>
      </c>
      <c r="Q9" s="41"/>
      <c r="R9" s="148" t="s">
        <v>51</v>
      </c>
      <c r="S9" s="41"/>
      <c r="T9" s="148" t="s">
        <v>52</v>
      </c>
    </row>
    <row r="10" spans="2:28" s="36" customFormat="1" ht="21.75" customHeight="1" x14ac:dyDescent="0.25">
      <c r="B10" s="36" t="s">
        <v>183</v>
      </c>
      <c r="D10" s="37">
        <v>27</v>
      </c>
      <c r="F10" s="36" t="s">
        <v>53</v>
      </c>
      <c r="H10" s="37">
        <v>23</v>
      </c>
      <c r="J10" s="39">
        <v>679185194</v>
      </c>
      <c r="K10" s="40"/>
      <c r="L10" s="39">
        <v>1879237</v>
      </c>
      <c r="M10" s="40"/>
      <c r="N10" s="39">
        <v>677305957</v>
      </c>
      <c r="O10" s="40"/>
      <c r="P10" s="39">
        <v>679185194</v>
      </c>
      <c r="Q10" s="40"/>
      <c r="R10" s="39">
        <v>1879237</v>
      </c>
      <c r="S10" s="40"/>
      <c r="T10" s="39">
        <v>677305957</v>
      </c>
    </row>
    <row r="11" spans="2:28" s="36" customFormat="1" ht="21.75" customHeight="1" x14ac:dyDescent="0.25">
      <c r="B11" s="36" t="s">
        <v>159</v>
      </c>
      <c r="D11" s="37">
        <v>10</v>
      </c>
      <c r="F11" s="36" t="s">
        <v>53</v>
      </c>
      <c r="H11" s="37">
        <v>22</v>
      </c>
      <c r="J11" s="39">
        <v>410129129</v>
      </c>
      <c r="K11" s="40"/>
      <c r="L11" s="39">
        <v>1540770</v>
      </c>
      <c r="M11" s="40"/>
      <c r="N11" s="39">
        <v>408588359</v>
      </c>
      <c r="O11" s="40"/>
      <c r="P11" s="39">
        <v>410129129</v>
      </c>
      <c r="Q11" s="40"/>
      <c r="R11" s="39">
        <v>1540770</v>
      </c>
      <c r="S11" s="40"/>
      <c r="T11" s="39">
        <v>408588359</v>
      </c>
    </row>
    <row r="12" spans="2:28" s="36" customFormat="1" ht="21.75" customHeight="1" x14ac:dyDescent="0.25">
      <c r="B12" s="36" t="s">
        <v>162</v>
      </c>
      <c r="D12" s="37">
        <v>11</v>
      </c>
      <c r="F12" s="36" t="s">
        <v>53</v>
      </c>
      <c r="H12" s="37">
        <v>20.5</v>
      </c>
      <c r="J12" s="39">
        <v>352868840</v>
      </c>
      <c r="K12" s="40"/>
      <c r="L12" s="39">
        <v>2160783</v>
      </c>
      <c r="M12" s="40"/>
      <c r="N12" s="39">
        <v>350708057</v>
      </c>
      <c r="O12" s="40"/>
      <c r="P12" s="39">
        <v>352868840</v>
      </c>
      <c r="Q12" s="40"/>
      <c r="R12" s="39">
        <v>2160783</v>
      </c>
      <c r="S12" s="40"/>
      <c r="T12" s="39">
        <v>350708057</v>
      </c>
    </row>
    <row r="13" spans="2:28" s="36" customFormat="1" ht="21.75" customHeight="1" x14ac:dyDescent="0.25">
      <c r="B13" s="36" t="s">
        <v>159</v>
      </c>
      <c r="D13" s="37">
        <v>13</v>
      </c>
      <c r="F13" s="36" t="s">
        <v>53</v>
      </c>
      <c r="H13" s="37">
        <v>22</v>
      </c>
      <c r="J13" s="39">
        <v>210372019</v>
      </c>
      <c r="K13" s="40"/>
      <c r="L13" s="39">
        <v>885522</v>
      </c>
      <c r="M13" s="40"/>
      <c r="N13" s="39">
        <v>209486497</v>
      </c>
      <c r="O13" s="40"/>
      <c r="P13" s="39">
        <v>210372019</v>
      </c>
      <c r="Q13" s="40"/>
      <c r="R13" s="39">
        <v>885522</v>
      </c>
      <c r="S13" s="40"/>
      <c r="T13" s="39">
        <v>209486497</v>
      </c>
    </row>
    <row r="14" spans="2:28" s="36" customFormat="1" ht="21.75" customHeight="1" x14ac:dyDescent="0.25">
      <c r="B14" s="36" t="s">
        <v>162</v>
      </c>
      <c r="D14" s="37">
        <v>18</v>
      </c>
      <c r="F14" s="36" t="s">
        <v>53</v>
      </c>
      <c r="H14" s="37">
        <v>22</v>
      </c>
      <c r="J14" s="39">
        <v>168430497</v>
      </c>
      <c r="K14" s="40"/>
      <c r="L14" s="39">
        <v>0</v>
      </c>
      <c r="M14" s="40"/>
      <c r="N14" s="39">
        <v>168430497</v>
      </c>
      <c r="O14" s="40"/>
      <c r="P14" s="39">
        <v>168430497</v>
      </c>
      <c r="Q14" s="40"/>
      <c r="R14" s="39">
        <v>0</v>
      </c>
      <c r="S14" s="40"/>
      <c r="T14" s="39">
        <v>168430497</v>
      </c>
    </row>
    <row r="15" spans="2:28" s="36" customFormat="1" ht="21.75" customHeight="1" x14ac:dyDescent="0.25">
      <c r="B15" s="36" t="s">
        <v>162</v>
      </c>
      <c r="D15" s="37">
        <v>20</v>
      </c>
      <c r="F15" s="36" t="s">
        <v>53</v>
      </c>
      <c r="H15" s="37">
        <v>22</v>
      </c>
      <c r="J15" s="39">
        <v>88026072</v>
      </c>
      <c r="K15" s="40"/>
      <c r="L15" s="39">
        <v>0</v>
      </c>
      <c r="M15" s="40"/>
      <c r="N15" s="39">
        <v>88026072</v>
      </c>
      <c r="O15" s="40"/>
      <c r="P15" s="39">
        <v>88026072</v>
      </c>
      <c r="Q15" s="40"/>
      <c r="R15" s="39">
        <v>0</v>
      </c>
      <c r="S15" s="40"/>
      <c r="T15" s="39">
        <v>88026072</v>
      </c>
    </row>
    <row r="16" spans="2:28" s="36" customFormat="1" ht="21.75" customHeight="1" x14ac:dyDescent="0.25">
      <c r="B16" s="36" t="s">
        <v>134</v>
      </c>
      <c r="D16" s="37" t="s">
        <v>53</v>
      </c>
      <c r="F16" s="36" t="s">
        <v>136</v>
      </c>
      <c r="H16" s="37">
        <v>18</v>
      </c>
      <c r="J16" s="39">
        <v>33675758</v>
      </c>
      <c r="K16" s="40"/>
      <c r="L16" s="39" t="s">
        <v>53</v>
      </c>
      <c r="M16" s="40"/>
      <c r="N16" s="39">
        <v>33675758</v>
      </c>
      <c r="O16" s="40"/>
      <c r="P16" s="39">
        <v>33675758</v>
      </c>
      <c r="Q16" s="40"/>
      <c r="R16" s="39" t="s">
        <v>53</v>
      </c>
      <c r="S16" s="40"/>
      <c r="T16" s="39">
        <v>33675758</v>
      </c>
    </row>
    <row r="17" spans="2:20" s="36" customFormat="1" ht="21.75" customHeight="1" x14ac:dyDescent="0.25">
      <c r="B17" s="36" t="s">
        <v>137</v>
      </c>
      <c r="D17" s="37">
        <v>9</v>
      </c>
      <c r="F17" s="36" t="s">
        <v>53</v>
      </c>
      <c r="H17" s="37">
        <v>0</v>
      </c>
      <c r="J17" s="39">
        <v>107903</v>
      </c>
      <c r="K17" s="40"/>
      <c r="L17" s="39">
        <v>0</v>
      </c>
      <c r="M17" s="40"/>
      <c r="N17" s="39">
        <v>107903</v>
      </c>
      <c r="O17" s="40"/>
      <c r="P17" s="39">
        <v>107903</v>
      </c>
      <c r="Q17" s="40"/>
      <c r="R17" s="39">
        <v>0</v>
      </c>
      <c r="S17" s="40"/>
      <c r="T17" s="39">
        <v>107903</v>
      </c>
    </row>
    <row r="18" spans="2:20" s="36" customFormat="1" ht="21.75" customHeight="1" x14ac:dyDescent="0.25">
      <c r="B18" s="36" t="s">
        <v>102</v>
      </c>
      <c r="D18" s="37">
        <v>16</v>
      </c>
      <c r="F18" s="36" t="s">
        <v>53</v>
      </c>
      <c r="H18" s="37">
        <v>0</v>
      </c>
      <c r="J18" s="39">
        <v>60709</v>
      </c>
      <c r="K18" s="40"/>
      <c r="L18" s="39">
        <v>0</v>
      </c>
      <c r="M18" s="40"/>
      <c r="N18" s="39">
        <v>60709</v>
      </c>
      <c r="O18" s="40"/>
      <c r="P18" s="39">
        <v>60709</v>
      </c>
      <c r="Q18" s="40"/>
      <c r="R18" s="39">
        <v>0</v>
      </c>
      <c r="S18" s="40"/>
      <c r="T18" s="39">
        <v>60709</v>
      </c>
    </row>
    <row r="19" spans="2:20" s="36" customFormat="1" ht="21.75" customHeight="1" x14ac:dyDescent="0.25">
      <c r="B19" s="36" t="s">
        <v>120</v>
      </c>
      <c r="D19" s="37">
        <v>15</v>
      </c>
      <c r="F19" s="36" t="s">
        <v>53</v>
      </c>
      <c r="H19" s="37">
        <v>0</v>
      </c>
      <c r="J19" s="39">
        <v>34530</v>
      </c>
      <c r="K19" s="40"/>
      <c r="L19" s="39">
        <v>0</v>
      </c>
      <c r="M19" s="40"/>
      <c r="N19" s="39">
        <v>34530</v>
      </c>
      <c r="O19" s="40"/>
      <c r="P19" s="39">
        <v>34530</v>
      </c>
      <c r="Q19" s="40"/>
      <c r="R19" s="39">
        <v>0</v>
      </c>
      <c r="S19" s="40"/>
      <c r="T19" s="39">
        <v>34530</v>
      </c>
    </row>
    <row r="20" spans="2:20" s="36" customFormat="1" ht="21.75" customHeight="1" x14ac:dyDescent="0.25">
      <c r="B20" s="36" t="s">
        <v>183</v>
      </c>
      <c r="D20" s="37">
        <v>12</v>
      </c>
      <c r="F20" s="36" t="s">
        <v>53</v>
      </c>
      <c r="H20" s="37">
        <v>0</v>
      </c>
      <c r="J20" s="39">
        <v>5760</v>
      </c>
      <c r="K20" s="40"/>
      <c r="L20" s="39">
        <v>0</v>
      </c>
      <c r="M20" s="40"/>
      <c r="N20" s="39">
        <v>5760</v>
      </c>
      <c r="O20" s="40"/>
      <c r="P20" s="39">
        <v>5760</v>
      </c>
      <c r="Q20" s="40"/>
      <c r="R20" s="39">
        <v>0</v>
      </c>
      <c r="S20" s="40"/>
      <c r="T20" s="39">
        <v>5760</v>
      </c>
    </row>
    <row r="21" spans="2:20" s="36" customFormat="1" ht="21.75" customHeight="1" x14ac:dyDescent="0.25">
      <c r="B21" s="36" t="s">
        <v>162</v>
      </c>
      <c r="D21" s="37">
        <v>18</v>
      </c>
      <c r="F21" s="36" t="s">
        <v>53</v>
      </c>
      <c r="H21" s="37">
        <v>0</v>
      </c>
      <c r="J21" s="39">
        <v>3763</v>
      </c>
      <c r="K21" s="40"/>
      <c r="L21" s="39">
        <v>0</v>
      </c>
      <c r="M21" s="40"/>
      <c r="N21" s="39">
        <v>3763</v>
      </c>
      <c r="O21" s="40"/>
      <c r="P21" s="39">
        <v>3763</v>
      </c>
      <c r="Q21" s="40"/>
      <c r="R21" s="39">
        <v>0</v>
      </c>
      <c r="S21" s="40"/>
      <c r="T21" s="39">
        <v>3763</v>
      </c>
    </row>
    <row r="22" spans="2:20" s="36" customFormat="1" ht="21.75" customHeight="1" x14ac:dyDescent="0.25">
      <c r="B22" s="36" t="s">
        <v>159</v>
      </c>
      <c r="D22" s="37">
        <v>9</v>
      </c>
      <c r="F22" s="36" t="s">
        <v>53</v>
      </c>
      <c r="H22" s="37">
        <v>0</v>
      </c>
      <c r="J22" s="39">
        <v>3372</v>
      </c>
      <c r="K22" s="40"/>
      <c r="L22" s="39">
        <v>0</v>
      </c>
      <c r="M22" s="40"/>
      <c r="N22" s="39">
        <v>3372</v>
      </c>
      <c r="O22" s="40"/>
      <c r="P22" s="39">
        <v>3372</v>
      </c>
      <c r="Q22" s="40"/>
      <c r="R22" s="39">
        <v>0</v>
      </c>
      <c r="S22" s="40"/>
      <c r="T22" s="39">
        <v>3372</v>
      </c>
    </row>
    <row r="23" spans="2:20" s="36" customFormat="1" ht="21.75" customHeight="1" x14ac:dyDescent="0.25">
      <c r="B23" s="36" t="s">
        <v>126</v>
      </c>
      <c r="D23" s="37">
        <v>24</v>
      </c>
      <c r="F23" s="36" t="s">
        <v>53</v>
      </c>
      <c r="H23" s="37">
        <v>0</v>
      </c>
      <c r="J23" s="39">
        <v>3301</v>
      </c>
      <c r="K23" s="40"/>
      <c r="L23" s="39">
        <v>0</v>
      </c>
      <c r="M23" s="40"/>
      <c r="N23" s="39">
        <v>3301</v>
      </c>
      <c r="O23" s="40"/>
      <c r="P23" s="39">
        <v>3301</v>
      </c>
      <c r="Q23" s="40"/>
      <c r="R23" s="39">
        <v>0</v>
      </c>
      <c r="S23" s="40"/>
      <c r="T23" s="39">
        <v>3301</v>
      </c>
    </row>
    <row r="24" spans="2:20" s="36" customFormat="1" ht="21.75" customHeight="1" x14ac:dyDescent="0.25">
      <c r="B24" s="36" t="s">
        <v>140</v>
      </c>
      <c r="D24" s="37">
        <v>9</v>
      </c>
      <c r="F24" s="36" t="s">
        <v>53</v>
      </c>
      <c r="H24" s="37">
        <v>0</v>
      </c>
      <c r="J24" s="39">
        <v>1878</v>
      </c>
      <c r="K24" s="40"/>
      <c r="L24" s="39">
        <v>0</v>
      </c>
      <c r="M24" s="40"/>
      <c r="N24" s="39">
        <v>1878</v>
      </c>
      <c r="O24" s="40"/>
      <c r="P24" s="39">
        <v>1878</v>
      </c>
      <c r="Q24" s="40"/>
      <c r="R24" s="39">
        <v>0</v>
      </c>
      <c r="S24" s="40"/>
      <c r="T24" s="39">
        <v>1878</v>
      </c>
    </row>
    <row r="25" spans="2:20" s="36" customFormat="1" ht="21.75" customHeight="1" thickBot="1" x14ac:dyDescent="0.3">
      <c r="B25" s="147" t="s">
        <v>80</v>
      </c>
      <c r="C25" s="147"/>
      <c r="D25" s="147"/>
      <c r="E25" s="147"/>
      <c r="F25" s="147"/>
      <c r="G25" s="147"/>
      <c r="H25" s="147"/>
      <c r="J25" s="43">
        <f>SUM(J10:J24)</f>
        <v>1942908725</v>
      </c>
      <c r="L25" s="43">
        <f>SUM(L10:L24)</f>
        <v>6466312</v>
      </c>
      <c r="N25" s="43">
        <f>SUM(N10:N24)</f>
        <v>1936442413</v>
      </c>
      <c r="P25" s="43">
        <f>SUM(P10:P24)</f>
        <v>1942908725</v>
      </c>
      <c r="R25" s="43">
        <f>SUM(R10:R24)</f>
        <v>6466312</v>
      </c>
      <c r="T25" s="43">
        <f>SUM(T10:T24)</f>
        <v>1936442413</v>
      </c>
    </row>
    <row r="26" spans="2:20" ht="21.75" customHeight="1" thickTop="1" x14ac:dyDescent="0.25"/>
    <row r="28" spans="2:20" ht="21.75" customHeight="1" x14ac:dyDescent="0.25">
      <c r="J28" s="64">
        <v>9</v>
      </c>
    </row>
  </sheetData>
  <sortState xmlns:xlrd2="http://schemas.microsoft.com/office/spreadsheetml/2017/richdata2" ref="B10:T24">
    <sortCondition descending="1" ref="T10:T24"/>
  </sortState>
  <mergeCells count="17">
    <mergeCell ref="B2:T2"/>
    <mergeCell ref="B3:T3"/>
    <mergeCell ref="B4:T4"/>
    <mergeCell ref="B25:H25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23"/>
  <sheetViews>
    <sheetView rightToLeft="1" view="pageBreakPreview" topLeftCell="A7" zoomScale="90" zoomScaleNormal="60" zoomScaleSheetLayoutView="90" workbookViewId="0">
      <selection activeCell="F22" sqref="F2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2" t="s">
        <v>194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2:28" ht="33" x14ac:dyDescent="0.55000000000000004">
      <c r="B3" s="132" t="s">
        <v>45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2:28" ht="33" x14ac:dyDescent="0.55000000000000004">
      <c r="B4" s="132" t="s">
        <v>200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7" spans="2:28" s="2" customFormat="1" ht="30" x14ac:dyDescent="0.55000000000000004">
      <c r="B7" s="14" t="s">
        <v>107</v>
      </c>
      <c r="E7" s="13"/>
      <c r="F7" s="13"/>
      <c r="G7" s="13"/>
      <c r="H7" s="13"/>
      <c r="I7" s="13"/>
      <c r="J7" s="13"/>
      <c r="K7" s="13"/>
      <c r="L7" s="108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3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K8" s="124" t="s">
        <v>47</v>
      </c>
      <c r="L8" s="124" t="s">
        <v>47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  <c r="S8" s="124" t="s">
        <v>48</v>
      </c>
      <c r="T8" s="124" t="s">
        <v>48</v>
      </c>
      <c r="U8" s="124" t="s">
        <v>48</v>
      </c>
      <c r="V8" s="124" t="s">
        <v>48</v>
      </c>
    </row>
    <row r="9" spans="2:28" s="48" customFormat="1" ht="55.5" customHeight="1" x14ac:dyDescent="0.25">
      <c r="B9" s="123" t="s">
        <v>1</v>
      </c>
      <c r="D9" s="151" t="s">
        <v>65</v>
      </c>
      <c r="E9" s="49"/>
      <c r="F9" s="151" t="s">
        <v>66</v>
      </c>
      <c r="G9" s="49"/>
      <c r="H9" s="151" t="s">
        <v>67</v>
      </c>
      <c r="I9" s="49"/>
      <c r="J9" s="151" t="s">
        <v>40</v>
      </c>
      <c r="K9" s="49"/>
      <c r="L9" s="152" t="s">
        <v>68</v>
      </c>
      <c r="N9" s="151" t="s">
        <v>65</v>
      </c>
      <c r="O9" s="49"/>
      <c r="P9" s="151" t="s">
        <v>66</v>
      </c>
      <c r="Q9" s="49"/>
      <c r="R9" s="151" t="s">
        <v>67</v>
      </c>
      <c r="S9" s="49"/>
      <c r="T9" s="151" t="s">
        <v>40</v>
      </c>
      <c r="U9" s="49"/>
      <c r="V9" s="151" t="s">
        <v>68</v>
      </c>
    </row>
    <row r="10" spans="2:28" x14ac:dyDescent="0.55000000000000004">
      <c r="B10" s="4" t="s">
        <v>190</v>
      </c>
      <c r="D10" s="29">
        <v>0</v>
      </c>
      <c r="F10" s="29">
        <v>464704856</v>
      </c>
      <c r="H10" s="29">
        <v>0</v>
      </c>
      <c r="J10" s="29">
        <v>464704856</v>
      </c>
      <c r="L10" s="51">
        <v>0.24440000000000001</v>
      </c>
      <c r="N10" s="29">
        <v>0</v>
      </c>
      <c r="P10" s="29">
        <v>464704856</v>
      </c>
      <c r="R10" s="29">
        <v>0</v>
      </c>
      <c r="T10" s="29">
        <v>464704856</v>
      </c>
      <c r="V10" s="51">
        <v>0.24440000000000001</v>
      </c>
    </row>
    <row r="11" spans="2:28" x14ac:dyDescent="0.55000000000000004">
      <c r="B11" s="4" t="s">
        <v>197</v>
      </c>
      <c r="D11" s="29">
        <v>0</v>
      </c>
      <c r="F11" s="29">
        <v>150340122</v>
      </c>
      <c r="H11" s="29">
        <v>0</v>
      </c>
      <c r="J11" s="29">
        <v>150340122</v>
      </c>
      <c r="L11" s="51">
        <v>7.9100000000000004E-2</v>
      </c>
      <c r="N11" s="29">
        <v>0</v>
      </c>
      <c r="P11" s="29">
        <v>150340122</v>
      </c>
      <c r="R11" s="29">
        <v>0</v>
      </c>
      <c r="T11" s="29">
        <v>150340122</v>
      </c>
      <c r="V11" s="51">
        <v>7.9100000000000004E-2</v>
      </c>
      <c r="Z11" s="51"/>
    </row>
    <row r="12" spans="2:28" x14ac:dyDescent="0.55000000000000004">
      <c r="B12" s="4" t="s">
        <v>153</v>
      </c>
      <c r="D12" s="29">
        <v>0</v>
      </c>
      <c r="F12" s="29">
        <v>97453789</v>
      </c>
      <c r="H12" s="29">
        <v>0</v>
      </c>
      <c r="J12" s="29">
        <v>97453789</v>
      </c>
      <c r="L12" s="51">
        <v>5.1299999999999998E-2</v>
      </c>
      <c r="N12" s="29">
        <v>0</v>
      </c>
      <c r="P12" s="29">
        <v>97453789</v>
      </c>
      <c r="R12" s="29">
        <v>0</v>
      </c>
      <c r="T12" s="29">
        <v>97453789</v>
      </c>
      <c r="V12" s="51">
        <v>5.1299999999999998E-2</v>
      </c>
      <c r="Z12" s="51"/>
    </row>
    <row r="13" spans="2:28" x14ac:dyDescent="0.55000000000000004">
      <c r="B13" s="4" t="s">
        <v>182</v>
      </c>
      <c r="D13" s="29">
        <v>0</v>
      </c>
      <c r="F13" s="29">
        <v>77667354</v>
      </c>
      <c r="H13" s="29">
        <v>0</v>
      </c>
      <c r="J13" s="29">
        <v>77667354</v>
      </c>
      <c r="L13" s="51">
        <v>4.0899999999999999E-2</v>
      </c>
      <c r="N13" s="29">
        <v>0</v>
      </c>
      <c r="P13" s="29">
        <v>77667354</v>
      </c>
      <c r="R13" s="29">
        <v>0</v>
      </c>
      <c r="T13" s="29">
        <v>77667354</v>
      </c>
      <c r="V13" s="51">
        <v>4.0899999999999999E-2</v>
      </c>
      <c r="Z13" s="51"/>
    </row>
    <row r="14" spans="2:28" x14ac:dyDescent="0.55000000000000004">
      <c r="B14" s="4" t="s">
        <v>191</v>
      </c>
      <c r="D14" s="29">
        <v>0</v>
      </c>
      <c r="F14" s="29">
        <v>58023256</v>
      </c>
      <c r="H14" s="29">
        <v>0</v>
      </c>
      <c r="J14" s="29">
        <v>58023256</v>
      </c>
      <c r="L14" s="51">
        <v>3.0499999999999999E-2</v>
      </c>
      <c r="N14" s="29">
        <v>0</v>
      </c>
      <c r="P14" s="29">
        <v>58023256</v>
      </c>
      <c r="R14" s="29">
        <v>0</v>
      </c>
      <c r="T14" s="29">
        <v>58023256</v>
      </c>
      <c r="V14" s="51">
        <v>3.0499999999999999E-2</v>
      </c>
      <c r="Z14" s="51"/>
    </row>
    <row r="15" spans="2:28" x14ac:dyDescent="0.55000000000000004">
      <c r="B15" s="4" t="s">
        <v>181</v>
      </c>
      <c r="D15" s="29">
        <v>0</v>
      </c>
      <c r="F15" s="29">
        <v>57986735</v>
      </c>
      <c r="H15" s="29">
        <v>0</v>
      </c>
      <c r="J15" s="29">
        <v>57986735</v>
      </c>
      <c r="L15" s="51">
        <v>3.0499999999999999E-2</v>
      </c>
      <c r="N15" s="29">
        <v>0</v>
      </c>
      <c r="P15" s="29">
        <v>57986735</v>
      </c>
      <c r="R15" s="29">
        <v>0</v>
      </c>
      <c r="T15" s="29">
        <v>57986735</v>
      </c>
      <c r="V15" s="51">
        <v>3.0499999999999999E-2</v>
      </c>
      <c r="Z15" s="51"/>
    </row>
    <row r="16" spans="2:28" x14ac:dyDescent="0.55000000000000004">
      <c r="B16" s="4" t="s">
        <v>116</v>
      </c>
      <c r="D16" s="29">
        <v>0</v>
      </c>
      <c r="F16" s="29">
        <v>18092</v>
      </c>
      <c r="H16" s="29">
        <v>0</v>
      </c>
      <c r="J16" s="29">
        <v>18092</v>
      </c>
      <c r="L16" s="51">
        <v>0</v>
      </c>
      <c r="N16" s="29">
        <v>0</v>
      </c>
      <c r="P16" s="29">
        <v>18092</v>
      </c>
      <c r="R16" s="29">
        <v>0</v>
      </c>
      <c r="T16" s="29">
        <v>18092</v>
      </c>
      <c r="V16" s="51">
        <v>0</v>
      </c>
      <c r="Z16" s="51"/>
    </row>
    <row r="17" spans="2:26" x14ac:dyDescent="0.55000000000000004">
      <c r="B17" s="4" t="s">
        <v>198</v>
      </c>
      <c r="D17" s="29">
        <v>0</v>
      </c>
      <c r="F17" s="29">
        <v>-7291356</v>
      </c>
      <c r="H17" s="29">
        <v>0</v>
      </c>
      <c r="J17" s="29">
        <v>-7291356</v>
      </c>
      <c r="L17" s="51">
        <v>-3.8E-3</v>
      </c>
      <c r="N17" s="29">
        <v>0</v>
      </c>
      <c r="P17" s="29">
        <v>-7291356</v>
      </c>
      <c r="R17" s="29">
        <v>0</v>
      </c>
      <c r="T17" s="29">
        <v>-7291356</v>
      </c>
      <c r="V17" s="51">
        <v>-3.8E-3</v>
      </c>
      <c r="Z17" s="51"/>
    </row>
    <row r="18" spans="2:26" x14ac:dyDescent="0.55000000000000004">
      <c r="B18" s="4" t="s">
        <v>171</v>
      </c>
      <c r="D18" s="29">
        <v>0</v>
      </c>
      <c r="F18" s="29">
        <v>-22848324</v>
      </c>
      <c r="H18" s="29">
        <v>0</v>
      </c>
      <c r="J18" s="29">
        <v>-22848324</v>
      </c>
      <c r="L18" s="51">
        <v>-1.2E-2</v>
      </c>
      <c r="N18" s="29">
        <v>0</v>
      </c>
      <c r="P18" s="29">
        <v>-22848324</v>
      </c>
      <c r="R18" s="29">
        <v>0</v>
      </c>
      <c r="T18" s="29">
        <v>-22848324</v>
      </c>
      <c r="V18" s="51">
        <v>-1.2E-2</v>
      </c>
      <c r="Z18" s="51"/>
    </row>
    <row r="19" spans="2:26" x14ac:dyDescent="0.55000000000000004">
      <c r="B19" s="4" t="s">
        <v>199</v>
      </c>
      <c r="D19" s="29">
        <v>0</v>
      </c>
      <c r="F19" s="29">
        <v>-46995331</v>
      </c>
      <c r="H19" s="29">
        <v>0</v>
      </c>
      <c r="J19" s="29">
        <v>-46995331</v>
      </c>
      <c r="L19" s="51">
        <v>-2.47E-2</v>
      </c>
      <c r="N19" s="29">
        <v>0</v>
      </c>
      <c r="P19" s="29">
        <v>-46995331</v>
      </c>
      <c r="R19" s="29">
        <v>0</v>
      </c>
      <c r="T19" s="29">
        <v>-46995331</v>
      </c>
      <c r="V19" s="51">
        <v>-2.47E-2</v>
      </c>
      <c r="Z19" s="51"/>
    </row>
    <row r="20" spans="2:26" x14ac:dyDescent="0.55000000000000004">
      <c r="B20" s="4" t="s">
        <v>172</v>
      </c>
      <c r="D20" s="29">
        <v>0</v>
      </c>
      <c r="F20" s="29">
        <v>-83044706</v>
      </c>
      <c r="H20" s="29">
        <v>0</v>
      </c>
      <c r="J20" s="29">
        <v>-83044706</v>
      </c>
      <c r="L20" s="51">
        <v>-4.3700000000000003E-2</v>
      </c>
      <c r="N20" s="29">
        <v>0</v>
      </c>
      <c r="P20" s="29">
        <v>-83044706</v>
      </c>
      <c r="R20" s="29">
        <v>0</v>
      </c>
      <c r="T20" s="29">
        <v>-83044706</v>
      </c>
      <c r="V20" s="51">
        <v>-4.3700000000000003E-2</v>
      </c>
      <c r="Z20" s="51"/>
    </row>
    <row r="21" spans="2:26" ht="21.75" thickBot="1" x14ac:dyDescent="0.6">
      <c r="B21" s="117" t="s">
        <v>80</v>
      </c>
      <c r="C21" s="50"/>
      <c r="D21" s="118">
        <f>SUM(D10:D20)</f>
        <v>0</v>
      </c>
      <c r="E21" s="50"/>
      <c r="F21" s="118">
        <f>SUM(F10:F20)</f>
        <v>746014487</v>
      </c>
      <c r="G21" s="50"/>
      <c r="H21" s="118">
        <f>SUM(H10:H20)</f>
        <v>0</v>
      </c>
      <c r="I21" s="50"/>
      <c r="J21" s="118">
        <f>SUM(J10:J20)</f>
        <v>746014487</v>
      </c>
      <c r="K21" s="50"/>
      <c r="L21" s="119">
        <f>SUM(L10:L20)</f>
        <v>0.39249999999999996</v>
      </c>
      <c r="M21" s="50"/>
      <c r="N21" s="118">
        <f>SUM(N10:N20)</f>
        <v>0</v>
      </c>
      <c r="O21" s="50"/>
      <c r="P21" s="118">
        <f>SUM(P10:P20)</f>
        <v>746014487</v>
      </c>
      <c r="Q21" s="50"/>
      <c r="R21" s="118">
        <f>SUM(R10:R20)</f>
        <v>0</v>
      </c>
      <c r="S21" s="50"/>
      <c r="T21" s="118">
        <f>SUM(T10:T20)</f>
        <v>746014487</v>
      </c>
      <c r="U21" s="50"/>
      <c r="V21" s="119">
        <f>SUM(V10:V20)</f>
        <v>0.39249999999999996</v>
      </c>
    </row>
    <row r="22" spans="2:26" ht="21.75" thickTop="1" x14ac:dyDescent="0.55000000000000004">
      <c r="J22" s="114"/>
      <c r="V22" s="51"/>
    </row>
    <row r="23" spans="2:26" ht="30" x14ac:dyDescent="0.75">
      <c r="J23" s="114">
        <v>10</v>
      </c>
      <c r="L23" s="109"/>
    </row>
  </sheetData>
  <sortState xmlns:xlrd2="http://schemas.microsoft.com/office/spreadsheetml/2017/richdata2" ref="B10:V20">
    <sortCondition descending="1" ref="T10:T2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0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3"/>
  <sheetViews>
    <sheetView rightToLeft="1" view="pageBreakPreview" zoomScale="60" zoomScaleNormal="85" workbookViewId="0">
      <selection activeCell="D9" sqref="D9:D19"/>
    </sheetView>
  </sheetViews>
  <sheetFormatPr defaultRowHeight="21" x14ac:dyDescent="0.55000000000000004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30" x14ac:dyDescent="0.55000000000000004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30" x14ac:dyDescent="0.55000000000000004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6" spans="2:28" ht="30" x14ac:dyDescent="0.55000000000000004">
      <c r="B6" s="14" t="s">
        <v>108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6" t="s">
        <v>1</v>
      </c>
      <c r="D7" s="155" t="s">
        <v>54</v>
      </c>
      <c r="E7" s="155" t="s">
        <v>54</v>
      </c>
      <c r="F7" s="155" t="s">
        <v>54</v>
      </c>
      <c r="G7" s="155" t="s">
        <v>54</v>
      </c>
      <c r="H7" s="155" t="s">
        <v>54</v>
      </c>
      <c r="J7" s="155" t="s">
        <v>47</v>
      </c>
      <c r="K7" s="155" t="s">
        <v>47</v>
      </c>
      <c r="L7" s="155" t="s">
        <v>47</v>
      </c>
      <c r="M7" s="155" t="s">
        <v>47</v>
      </c>
      <c r="N7" s="155" t="s">
        <v>47</v>
      </c>
      <c r="P7" s="155" t="s">
        <v>48</v>
      </c>
      <c r="Q7" s="155" t="s">
        <v>48</v>
      </c>
      <c r="R7" s="155" t="s">
        <v>48</v>
      </c>
      <c r="S7" s="155" t="s">
        <v>48</v>
      </c>
      <c r="T7" s="155" t="s">
        <v>48</v>
      </c>
    </row>
    <row r="8" spans="2:28" s="45" customFormat="1" ht="56.25" customHeight="1" x14ac:dyDescent="0.6">
      <c r="B8" s="156" t="s">
        <v>1</v>
      </c>
      <c r="D8" s="154" t="s">
        <v>55</v>
      </c>
      <c r="E8" s="63"/>
      <c r="F8" s="154" t="s">
        <v>56</v>
      </c>
      <c r="G8" s="63"/>
      <c r="H8" s="154" t="s">
        <v>57</v>
      </c>
      <c r="J8" s="154" t="s">
        <v>58</v>
      </c>
      <c r="K8" s="63"/>
      <c r="L8" s="154" t="s">
        <v>51</v>
      </c>
      <c r="M8" s="63"/>
      <c r="N8" s="154" t="s">
        <v>59</v>
      </c>
      <c r="P8" s="154" t="s">
        <v>58</v>
      </c>
      <c r="Q8" s="63"/>
      <c r="R8" s="154" t="s">
        <v>51</v>
      </c>
      <c r="S8" s="63"/>
      <c r="T8" s="154" t="s">
        <v>59</v>
      </c>
    </row>
    <row r="9" spans="2:28" s="45" customFormat="1" ht="36" customHeight="1" x14ac:dyDescent="0.6">
      <c r="B9" s="115" t="s">
        <v>133</v>
      </c>
      <c r="D9" s="115" t="s">
        <v>205</v>
      </c>
      <c r="F9" s="121">
        <v>0</v>
      </c>
      <c r="H9" s="115">
        <v>0</v>
      </c>
      <c r="J9" s="3">
        <v>0</v>
      </c>
      <c r="K9" s="3"/>
      <c r="L9" s="3">
        <v>0</v>
      </c>
      <c r="M9" s="3"/>
      <c r="N9" s="3">
        <v>0</v>
      </c>
      <c r="O9" s="3"/>
      <c r="P9" s="3">
        <v>0</v>
      </c>
      <c r="Q9" s="3"/>
      <c r="R9" s="3">
        <v>0</v>
      </c>
      <c r="S9" s="3"/>
      <c r="T9" s="3">
        <v>0</v>
      </c>
    </row>
    <row r="10" spans="2:28" s="45" customFormat="1" ht="36" customHeight="1" x14ac:dyDescent="0.6">
      <c r="B10" s="115" t="s">
        <v>182</v>
      </c>
      <c r="D10" s="115" t="s">
        <v>205</v>
      </c>
      <c r="F10" s="121">
        <v>0</v>
      </c>
      <c r="H10" s="115">
        <v>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0</v>
      </c>
      <c r="Q10" s="3"/>
      <c r="R10" s="3">
        <v>0</v>
      </c>
      <c r="S10" s="3"/>
      <c r="T10" s="3">
        <v>0</v>
      </c>
    </row>
    <row r="11" spans="2:28" s="45" customFormat="1" ht="36" customHeight="1" x14ac:dyDescent="0.6">
      <c r="B11" s="115" t="s">
        <v>13</v>
      </c>
      <c r="D11" s="115" t="s">
        <v>205</v>
      </c>
      <c r="F11" s="121">
        <v>0</v>
      </c>
      <c r="H11" s="115">
        <v>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0</v>
      </c>
      <c r="Q11" s="3"/>
      <c r="R11" s="3">
        <v>0</v>
      </c>
      <c r="S11" s="3"/>
      <c r="T11" s="3">
        <v>0</v>
      </c>
    </row>
    <row r="12" spans="2:28" s="45" customFormat="1" ht="36" customHeight="1" x14ac:dyDescent="0.6">
      <c r="B12" s="115" t="s">
        <v>116</v>
      </c>
      <c r="D12" s="115" t="s">
        <v>205</v>
      </c>
      <c r="F12" s="121">
        <v>0</v>
      </c>
      <c r="H12" s="115">
        <v>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0</v>
      </c>
      <c r="Q12" s="3"/>
      <c r="R12" s="3">
        <v>0</v>
      </c>
      <c r="S12" s="3"/>
      <c r="T12" s="3">
        <v>0</v>
      </c>
    </row>
    <row r="13" spans="2:28" s="45" customFormat="1" ht="36" customHeight="1" x14ac:dyDescent="0.6">
      <c r="B13" s="115" t="s">
        <v>115</v>
      </c>
      <c r="D13" s="115" t="s">
        <v>205</v>
      </c>
      <c r="F13" s="121">
        <v>0</v>
      </c>
      <c r="H13" s="115">
        <v>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0</v>
      </c>
      <c r="Q13" s="3"/>
      <c r="R13" s="3">
        <v>0</v>
      </c>
      <c r="S13" s="3"/>
      <c r="T13" s="3">
        <v>0</v>
      </c>
    </row>
    <row r="14" spans="2:28" s="45" customFormat="1" ht="36" customHeight="1" x14ac:dyDescent="0.6">
      <c r="B14" s="115" t="s">
        <v>153</v>
      </c>
      <c r="D14" s="115" t="s">
        <v>205</v>
      </c>
      <c r="F14" s="121">
        <v>0</v>
      </c>
      <c r="H14" s="115">
        <v>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0</v>
      </c>
      <c r="Q14" s="3"/>
      <c r="R14" s="3">
        <v>0</v>
      </c>
      <c r="S14" s="3"/>
      <c r="T14" s="3">
        <v>0</v>
      </c>
    </row>
    <row r="15" spans="2:28" s="45" customFormat="1" ht="36" customHeight="1" x14ac:dyDescent="0.6">
      <c r="B15" s="115" t="s">
        <v>149</v>
      </c>
      <c r="D15" s="115" t="s">
        <v>205</v>
      </c>
      <c r="F15" s="121">
        <v>0</v>
      </c>
      <c r="H15" s="115">
        <v>0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0</v>
      </c>
      <c r="Q15" s="3"/>
      <c r="R15" s="3">
        <v>0</v>
      </c>
      <c r="S15" s="3"/>
      <c r="T15" s="3">
        <v>0</v>
      </c>
    </row>
    <row r="16" spans="2:28" s="45" customFormat="1" ht="36" customHeight="1" x14ac:dyDescent="0.6">
      <c r="B16" s="115" t="s">
        <v>130</v>
      </c>
      <c r="D16" s="115" t="s">
        <v>205</v>
      </c>
      <c r="F16" s="121">
        <v>0</v>
      </c>
      <c r="H16" s="115">
        <v>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0</v>
      </c>
      <c r="Q16" s="3"/>
      <c r="R16" s="3">
        <v>0</v>
      </c>
      <c r="S16" s="3"/>
      <c r="T16" s="3">
        <v>0</v>
      </c>
    </row>
    <row r="17" spans="2:20" s="45" customFormat="1" ht="36" customHeight="1" x14ac:dyDescent="0.6">
      <c r="B17" s="115" t="s">
        <v>14</v>
      </c>
      <c r="D17" s="115" t="s">
        <v>205</v>
      </c>
      <c r="F17" s="121">
        <v>0</v>
      </c>
      <c r="H17" s="115">
        <v>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0</v>
      </c>
      <c r="Q17" s="3"/>
      <c r="R17" s="3">
        <v>0</v>
      </c>
      <c r="S17" s="3"/>
      <c r="T17" s="3">
        <v>0</v>
      </c>
    </row>
    <row r="18" spans="2:20" s="45" customFormat="1" ht="36" customHeight="1" x14ac:dyDescent="0.6">
      <c r="B18" s="115" t="s">
        <v>190</v>
      </c>
      <c r="D18" s="115" t="s">
        <v>205</v>
      </c>
      <c r="F18" s="121">
        <v>0</v>
      </c>
      <c r="H18" s="115">
        <v>0</v>
      </c>
      <c r="J18" s="3">
        <v>0</v>
      </c>
      <c r="K18" s="3"/>
      <c r="L18" s="3">
        <v>0</v>
      </c>
      <c r="M18" s="3"/>
      <c r="N18" s="3">
        <v>0</v>
      </c>
      <c r="O18" s="3"/>
      <c r="P18" s="3">
        <v>0</v>
      </c>
      <c r="Q18" s="3"/>
      <c r="R18" s="3">
        <v>0</v>
      </c>
      <c r="S18" s="3"/>
      <c r="T18" s="3">
        <v>0</v>
      </c>
    </row>
    <row r="19" spans="2:20" s="45" customFormat="1" ht="36" customHeight="1" x14ac:dyDescent="0.6">
      <c r="B19" s="115" t="s">
        <v>158</v>
      </c>
      <c r="D19" s="115" t="s">
        <v>205</v>
      </c>
      <c r="F19" s="121">
        <v>0</v>
      </c>
      <c r="H19" s="115">
        <v>0</v>
      </c>
      <c r="J19" s="3">
        <v>0</v>
      </c>
      <c r="K19" s="3"/>
      <c r="L19" s="3">
        <v>0</v>
      </c>
      <c r="M19" s="3"/>
      <c r="N19" s="3">
        <v>0</v>
      </c>
      <c r="O19" s="3"/>
      <c r="P19" s="3">
        <v>0</v>
      </c>
      <c r="Q19" s="3"/>
      <c r="R19" s="3">
        <v>0</v>
      </c>
      <c r="S19" s="3"/>
      <c r="T19" s="3">
        <v>0</v>
      </c>
    </row>
    <row r="20" spans="2:20" s="4" customFormat="1" x14ac:dyDescent="0.55000000000000004">
      <c r="F20" s="29"/>
      <c r="H20" s="29"/>
      <c r="J20" s="29"/>
      <c r="L20" s="29"/>
      <c r="N20" s="29"/>
      <c r="P20" s="29"/>
      <c r="R20" s="29"/>
      <c r="T20" s="29"/>
    </row>
    <row r="21" spans="2:20" ht="21.75" thickBot="1" x14ac:dyDescent="0.6">
      <c r="B21" s="153" t="s">
        <v>80</v>
      </c>
      <c r="C21" s="153"/>
      <c r="D21" s="153"/>
      <c r="E21" s="153"/>
      <c r="F21" s="153"/>
      <c r="G21" s="153"/>
      <c r="H21" s="153"/>
      <c r="J21" s="10">
        <f>SUM(J9:J20)</f>
        <v>0</v>
      </c>
      <c r="L21" s="10">
        <f>SUM(L9:L20)</f>
        <v>0</v>
      </c>
      <c r="N21" s="10">
        <f>SUM(N9:N20)</f>
        <v>0</v>
      </c>
      <c r="P21" s="10">
        <f>SUM(P9:P20)</f>
        <v>0</v>
      </c>
      <c r="R21" s="10">
        <f>SUM(R9:R20)</f>
        <v>0</v>
      </c>
      <c r="T21" s="10">
        <f>SUM(T9:T20)</f>
        <v>0</v>
      </c>
    </row>
    <row r="22" spans="2:20" ht="21.75" thickTop="1" x14ac:dyDescent="0.55000000000000004"/>
    <row r="23" spans="2:20" ht="30" x14ac:dyDescent="0.75">
      <c r="J23" s="57">
        <v>11</v>
      </c>
    </row>
  </sheetData>
  <sortState xmlns:xlrd2="http://schemas.microsoft.com/office/spreadsheetml/2017/richdata2" ref="B20:T20">
    <sortCondition descending="1" ref="T20"/>
  </sortState>
  <mergeCells count="17">
    <mergeCell ref="B2:T2"/>
    <mergeCell ref="B3:T3"/>
    <mergeCell ref="B4:T4"/>
    <mergeCell ref="B21:H21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2" right="0.2" top="0" bottom="0" header="0" footer="0"/>
  <pageSetup paperSize="9" scale="74" orientation="landscape" r:id="rId1"/>
  <rowBreaks count="2" manualBreakCount="2">
    <brk id="8" max="16383" man="1"/>
    <brk id="1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5"/>
  <sheetViews>
    <sheetView rightToLeft="1" view="pageBreakPreview" topLeftCell="A9" zoomScale="80" zoomScaleNormal="100" zoomScaleSheetLayoutView="80" workbookViewId="0">
      <selection activeCell="D10" sqref="D10:D32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4" t="s">
        <v>194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200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2:28" ht="61.5" customHeight="1" x14ac:dyDescent="0.55000000000000004"/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3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ht="64.5" customHeight="1" x14ac:dyDescent="0.65">
      <c r="B9" s="123" t="s">
        <v>1</v>
      </c>
      <c r="D9" s="127" t="s">
        <v>5</v>
      </c>
      <c r="E9" s="55"/>
      <c r="F9" s="127" t="s">
        <v>61</v>
      </c>
      <c r="G9" s="55"/>
      <c r="H9" s="127" t="s">
        <v>62</v>
      </c>
      <c r="I9" s="55"/>
      <c r="J9" s="127" t="s">
        <v>63</v>
      </c>
      <c r="K9" s="44"/>
      <c r="L9" s="127" t="s">
        <v>5</v>
      </c>
      <c r="M9" s="55"/>
      <c r="N9" s="127" t="s">
        <v>61</v>
      </c>
      <c r="O9" s="55"/>
      <c r="P9" s="127" t="s">
        <v>62</v>
      </c>
      <c r="Q9" s="55"/>
      <c r="R9" s="127" t="s">
        <v>63</v>
      </c>
    </row>
    <row r="10" spans="2:28" s="5" customFormat="1" ht="21.75" customHeight="1" x14ac:dyDescent="0.25">
      <c r="B10" s="104" t="s">
        <v>190</v>
      </c>
      <c r="D10" s="105">
        <v>32352</v>
      </c>
      <c r="F10" s="105">
        <v>1939218187</v>
      </c>
      <c r="H10" s="105">
        <v>1474513331</v>
      </c>
      <c r="J10" s="105">
        <v>464704856</v>
      </c>
      <c r="L10" s="105">
        <v>32352</v>
      </c>
      <c r="N10" s="105">
        <v>1939218187</v>
      </c>
      <c r="P10" s="105">
        <v>1474513331</v>
      </c>
      <c r="R10" s="105">
        <v>464704856</v>
      </c>
    </row>
    <row r="11" spans="2:28" s="5" customFormat="1" ht="21.75" customHeight="1" x14ac:dyDescent="0.25">
      <c r="B11" s="5" t="s">
        <v>197</v>
      </c>
      <c r="D11" s="31">
        <v>199000</v>
      </c>
      <c r="F11" s="31">
        <v>1742758519</v>
      </c>
      <c r="H11" s="31">
        <v>1592418397</v>
      </c>
      <c r="J11" s="31">
        <v>150340122</v>
      </c>
      <c r="L11" s="31">
        <v>199000</v>
      </c>
      <c r="N11" s="31">
        <v>1742758519</v>
      </c>
      <c r="P11" s="31">
        <v>1592418397</v>
      </c>
      <c r="R11" s="31">
        <v>150340122</v>
      </c>
    </row>
    <row r="12" spans="2:28" s="5" customFormat="1" ht="21.75" customHeight="1" x14ac:dyDescent="0.25">
      <c r="B12" s="5" t="s">
        <v>153</v>
      </c>
      <c r="D12" s="31">
        <v>118117</v>
      </c>
      <c r="F12" s="31">
        <v>3440236172</v>
      </c>
      <c r="H12" s="31">
        <v>3342782383</v>
      </c>
      <c r="J12" s="31">
        <v>97453789</v>
      </c>
      <c r="L12" s="31">
        <v>118117</v>
      </c>
      <c r="N12" s="31">
        <v>3440236172</v>
      </c>
      <c r="P12" s="31">
        <v>3342782383</v>
      </c>
      <c r="R12" s="31">
        <v>97453789</v>
      </c>
    </row>
    <row r="13" spans="2:28" s="5" customFormat="1" ht="21.75" customHeight="1" x14ac:dyDescent="0.25">
      <c r="B13" s="5" t="s">
        <v>182</v>
      </c>
      <c r="D13" s="31">
        <v>976653</v>
      </c>
      <c r="F13" s="31">
        <v>5572632590</v>
      </c>
      <c r="H13" s="31">
        <v>5494965236</v>
      </c>
      <c r="J13" s="31">
        <v>77667354</v>
      </c>
      <c r="L13" s="31">
        <v>976653</v>
      </c>
      <c r="N13" s="31">
        <v>5572632590</v>
      </c>
      <c r="P13" s="31">
        <v>5494965236</v>
      </c>
      <c r="R13" s="31">
        <v>77667354</v>
      </c>
    </row>
    <row r="14" spans="2:28" s="5" customFormat="1" ht="21.75" customHeight="1" x14ac:dyDescent="0.25">
      <c r="B14" s="5" t="s">
        <v>191</v>
      </c>
      <c r="D14" s="31">
        <v>456020</v>
      </c>
      <c r="F14" s="31">
        <v>2407058476</v>
      </c>
      <c r="H14" s="31">
        <v>2349035220</v>
      </c>
      <c r="J14" s="31">
        <v>58023256</v>
      </c>
      <c r="L14" s="31">
        <v>456020</v>
      </c>
      <c r="N14" s="31">
        <v>2407058476</v>
      </c>
      <c r="P14" s="31">
        <v>2349035220</v>
      </c>
      <c r="R14" s="31">
        <v>58023256</v>
      </c>
    </row>
    <row r="15" spans="2:28" s="5" customFormat="1" ht="21.75" customHeight="1" x14ac:dyDescent="0.25">
      <c r="B15" s="5" t="s">
        <v>181</v>
      </c>
      <c r="D15" s="31">
        <v>4487217</v>
      </c>
      <c r="F15" s="31">
        <v>10700782823</v>
      </c>
      <c r="H15" s="31">
        <v>10642796088</v>
      </c>
      <c r="J15" s="31">
        <v>57986735</v>
      </c>
      <c r="L15" s="31">
        <v>4487217</v>
      </c>
      <c r="N15" s="31">
        <v>10700782823</v>
      </c>
      <c r="P15" s="31">
        <v>10642796088</v>
      </c>
      <c r="R15" s="31">
        <v>57986735</v>
      </c>
    </row>
    <row r="16" spans="2:28" s="5" customFormat="1" ht="21.75" customHeight="1" x14ac:dyDescent="0.25">
      <c r="B16" s="5" t="s">
        <v>134</v>
      </c>
      <c r="D16" s="31">
        <v>2330</v>
      </c>
      <c r="F16" s="31">
        <v>2284300015</v>
      </c>
      <c r="H16" s="31">
        <v>2254225167</v>
      </c>
      <c r="J16" s="31">
        <v>30074848</v>
      </c>
      <c r="L16" s="31">
        <v>2330</v>
      </c>
      <c r="N16" s="31">
        <v>2284300015</v>
      </c>
      <c r="P16" s="31">
        <v>2254225167</v>
      </c>
      <c r="R16" s="31">
        <v>30074848</v>
      </c>
    </row>
    <row r="17" spans="2:18" s="5" customFormat="1" ht="21.75" customHeight="1" x14ac:dyDescent="0.25">
      <c r="B17" s="5" t="s">
        <v>144</v>
      </c>
      <c r="D17" s="31">
        <v>12000</v>
      </c>
      <c r="F17" s="31">
        <v>8227040578</v>
      </c>
      <c r="H17" s="31">
        <v>8206296339</v>
      </c>
      <c r="J17" s="31">
        <v>20744239</v>
      </c>
      <c r="L17" s="31">
        <v>12000</v>
      </c>
      <c r="N17" s="31">
        <v>8227040578</v>
      </c>
      <c r="P17" s="31">
        <v>8206296339</v>
      </c>
      <c r="R17" s="31">
        <v>20744239</v>
      </c>
    </row>
    <row r="18" spans="2:18" s="5" customFormat="1" ht="21.75" customHeight="1" x14ac:dyDescent="0.25">
      <c r="B18" s="5" t="s">
        <v>192</v>
      </c>
      <c r="D18" s="31">
        <v>8300</v>
      </c>
      <c r="F18" s="31">
        <v>5446999752</v>
      </c>
      <c r="H18" s="31">
        <v>5443116056</v>
      </c>
      <c r="J18" s="31">
        <v>3883696</v>
      </c>
      <c r="L18" s="31">
        <v>8300</v>
      </c>
      <c r="N18" s="31">
        <v>5446999752</v>
      </c>
      <c r="P18" s="31">
        <v>5443116056</v>
      </c>
      <c r="R18" s="31">
        <v>3883696</v>
      </c>
    </row>
    <row r="19" spans="2:18" s="5" customFormat="1" ht="21.75" customHeight="1" x14ac:dyDescent="0.25">
      <c r="B19" s="5" t="s">
        <v>116</v>
      </c>
      <c r="D19" s="31">
        <v>4</v>
      </c>
      <c r="F19" s="31">
        <v>316903</v>
      </c>
      <c r="H19" s="31">
        <v>298811</v>
      </c>
      <c r="J19" s="31">
        <v>18092</v>
      </c>
      <c r="L19" s="31">
        <v>4</v>
      </c>
      <c r="N19" s="31">
        <v>316903</v>
      </c>
      <c r="P19" s="31">
        <v>298811</v>
      </c>
      <c r="R19" s="31">
        <v>18092</v>
      </c>
    </row>
    <row r="20" spans="2:18" s="5" customFormat="1" ht="21.75" customHeight="1" x14ac:dyDescent="0.25">
      <c r="B20" s="5" t="s">
        <v>173</v>
      </c>
      <c r="D20" s="31">
        <v>10000</v>
      </c>
      <c r="F20" s="31">
        <v>6256545795</v>
      </c>
      <c r="H20" s="31">
        <v>6257245670</v>
      </c>
      <c r="J20" s="31">
        <v>-699874</v>
      </c>
      <c r="L20" s="31">
        <v>10000</v>
      </c>
      <c r="N20" s="31">
        <v>6256545795</v>
      </c>
      <c r="P20" s="31">
        <v>6257245670</v>
      </c>
      <c r="R20" s="31">
        <v>-699874</v>
      </c>
    </row>
    <row r="21" spans="2:18" s="5" customFormat="1" ht="21.75" customHeight="1" x14ac:dyDescent="0.25">
      <c r="B21" s="5" t="s">
        <v>179</v>
      </c>
      <c r="D21" s="31">
        <v>11000</v>
      </c>
      <c r="F21" s="31">
        <v>6725016869</v>
      </c>
      <c r="H21" s="31">
        <v>6727942339</v>
      </c>
      <c r="J21" s="31">
        <v>-2925469</v>
      </c>
      <c r="L21" s="31">
        <v>11000</v>
      </c>
      <c r="N21" s="31">
        <v>6725016869</v>
      </c>
      <c r="P21" s="31">
        <v>6727942339</v>
      </c>
      <c r="R21" s="31">
        <v>-2925469</v>
      </c>
    </row>
    <row r="22" spans="2:18" s="5" customFormat="1" ht="21.75" customHeight="1" x14ac:dyDescent="0.25">
      <c r="B22" s="5" t="s">
        <v>198</v>
      </c>
      <c r="D22" s="31">
        <v>81500</v>
      </c>
      <c r="F22" s="31">
        <v>1511741299</v>
      </c>
      <c r="H22" s="31">
        <v>1519032656</v>
      </c>
      <c r="J22" s="31">
        <v>-7291356</v>
      </c>
      <c r="L22" s="31">
        <v>81500</v>
      </c>
      <c r="N22" s="31">
        <v>1511741299</v>
      </c>
      <c r="P22" s="31">
        <v>1519032656</v>
      </c>
      <c r="R22" s="31">
        <v>-7291356</v>
      </c>
    </row>
    <row r="23" spans="2:18" s="5" customFormat="1" ht="21.75" customHeight="1" x14ac:dyDescent="0.25">
      <c r="B23" s="5" t="s">
        <v>171</v>
      </c>
      <c r="D23" s="31">
        <v>15754</v>
      </c>
      <c r="F23" s="31">
        <v>294412957</v>
      </c>
      <c r="H23" s="31">
        <v>317261282</v>
      </c>
      <c r="J23" s="31">
        <v>-22848324</v>
      </c>
      <c r="L23" s="31">
        <v>15754</v>
      </c>
      <c r="N23" s="31">
        <v>294412957</v>
      </c>
      <c r="P23" s="31">
        <v>317261282</v>
      </c>
      <c r="R23" s="31">
        <v>-22848324</v>
      </c>
    </row>
    <row r="24" spans="2:18" s="5" customFormat="1" ht="21.75" customHeight="1" x14ac:dyDescent="0.25">
      <c r="B24" s="5" t="s">
        <v>199</v>
      </c>
      <c r="D24" s="31">
        <v>166467</v>
      </c>
      <c r="F24" s="31">
        <v>626990539</v>
      </c>
      <c r="H24" s="31">
        <v>673985871</v>
      </c>
      <c r="J24" s="31">
        <v>-46995331</v>
      </c>
      <c r="L24" s="31">
        <v>166467</v>
      </c>
      <c r="N24" s="31">
        <v>626990539</v>
      </c>
      <c r="P24" s="31">
        <v>673985871</v>
      </c>
      <c r="R24" s="31">
        <v>-46995331</v>
      </c>
    </row>
    <row r="25" spans="2:18" s="5" customFormat="1" ht="21.75" customHeight="1" x14ac:dyDescent="0.25">
      <c r="B25" s="5" t="s">
        <v>98</v>
      </c>
      <c r="D25" s="31">
        <v>5000</v>
      </c>
      <c r="F25" s="31">
        <v>4156096570</v>
      </c>
      <c r="H25" s="31">
        <v>4207982164</v>
      </c>
      <c r="J25" s="31">
        <v>-51885593</v>
      </c>
      <c r="L25" s="31">
        <v>5000</v>
      </c>
      <c r="N25" s="31">
        <v>4156096570</v>
      </c>
      <c r="P25" s="31">
        <v>4207982164</v>
      </c>
      <c r="R25" s="31">
        <v>-51885593</v>
      </c>
    </row>
    <row r="26" spans="2:18" s="5" customFormat="1" ht="21.75" customHeight="1" x14ac:dyDescent="0.25">
      <c r="B26" s="5" t="s">
        <v>96</v>
      </c>
      <c r="D26" s="31">
        <v>5100</v>
      </c>
      <c r="F26" s="31">
        <v>4302549021</v>
      </c>
      <c r="H26" s="31">
        <v>4359832037</v>
      </c>
      <c r="J26" s="31">
        <v>-57283015</v>
      </c>
      <c r="L26" s="31">
        <v>5100</v>
      </c>
      <c r="N26" s="31">
        <v>4302549021</v>
      </c>
      <c r="P26" s="31">
        <v>4359832037</v>
      </c>
      <c r="R26" s="31">
        <v>-57283015</v>
      </c>
    </row>
    <row r="27" spans="2:18" s="5" customFormat="1" ht="21.75" customHeight="1" x14ac:dyDescent="0.25">
      <c r="B27" s="5" t="s">
        <v>97</v>
      </c>
      <c r="D27" s="31">
        <v>6000</v>
      </c>
      <c r="F27" s="31">
        <v>5171152558</v>
      </c>
      <c r="H27" s="31">
        <v>5252041894</v>
      </c>
      <c r="J27" s="31">
        <v>-80889335</v>
      </c>
      <c r="L27" s="31">
        <v>6000</v>
      </c>
      <c r="N27" s="31">
        <v>5171152558</v>
      </c>
      <c r="P27" s="31">
        <v>5252041894</v>
      </c>
      <c r="R27" s="31">
        <v>-80889335</v>
      </c>
    </row>
    <row r="28" spans="2:18" s="5" customFormat="1" ht="21.75" customHeight="1" x14ac:dyDescent="0.25">
      <c r="B28" s="5" t="s">
        <v>172</v>
      </c>
      <c r="D28" s="31">
        <v>78813</v>
      </c>
      <c r="F28" s="31">
        <v>2265710291</v>
      </c>
      <c r="H28" s="31">
        <v>2348754998</v>
      </c>
      <c r="J28" s="31">
        <v>-83044706</v>
      </c>
      <c r="L28" s="31">
        <v>78813</v>
      </c>
      <c r="N28" s="31">
        <v>2265710291</v>
      </c>
      <c r="P28" s="31">
        <v>2348754998</v>
      </c>
      <c r="R28" s="31">
        <v>-83044706</v>
      </c>
    </row>
    <row r="29" spans="2:18" s="5" customFormat="1" ht="21.75" customHeight="1" x14ac:dyDescent="0.25">
      <c r="B29" s="5" t="s">
        <v>117</v>
      </c>
      <c r="D29" s="31">
        <v>10960</v>
      </c>
      <c r="F29" s="31">
        <v>8821891222</v>
      </c>
      <c r="H29" s="31">
        <v>8943273139</v>
      </c>
      <c r="J29" s="31">
        <v>-121381916</v>
      </c>
      <c r="L29" s="31">
        <v>10960</v>
      </c>
      <c r="N29" s="31">
        <v>8821891222</v>
      </c>
      <c r="P29" s="31">
        <v>8943273139</v>
      </c>
      <c r="R29" s="31">
        <v>-121381916</v>
      </c>
    </row>
    <row r="30" spans="2:18" s="5" customFormat="1" ht="21.75" customHeight="1" x14ac:dyDescent="0.25">
      <c r="B30" s="5" t="s">
        <v>142</v>
      </c>
      <c r="D30" s="31">
        <v>32000</v>
      </c>
      <c r="F30" s="31">
        <v>22852401251</v>
      </c>
      <c r="H30" s="31">
        <v>23004757635</v>
      </c>
      <c r="J30" s="31">
        <v>-152356383</v>
      </c>
      <c r="L30" s="31">
        <v>32000</v>
      </c>
      <c r="N30" s="31">
        <v>22852401251</v>
      </c>
      <c r="P30" s="31">
        <v>23004757635</v>
      </c>
      <c r="R30" s="31">
        <v>-152356383</v>
      </c>
    </row>
    <row r="31" spans="2:18" s="5" customFormat="1" ht="21.75" customHeight="1" x14ac:dyDescent="0.25">
      <c r="B31" s="5" t="s">
        <v>119</v>
      </c>
      <c r="D31" s="31">
        <v>10700</v>
      </c>
      <c r="F31" s="31">
        <v>9432009338</v>
      </c>
      <c r="H31" s="31">
        <v>9589720148</v>
      </c>
      <c r="J31" s="31">
        <v>-157710809</v>
      </c>
      <c r="L31" s="31">
        <v>10700</v>
      </c>
      <c r="N31" s="31">
        <v>9432009338</v>
      </c>
      <c r="P31" s="31">
        <v>9589720148</v>
      </c>
      <c r="R31" s="31">
        <v>-157710809</v>
      </c>
    </row>
    <row r="32" spans="2:18" s="5" customFormat="1" ht="21.75" customHeight="1" x14ac:dyDescent="0.25">
      <c r="B32" s="5" t="s">
        <v>176</v>
      </c>
      <c r="D32" s="31">
        <v>21900</v>
      </c>
      <c r="F32" s="31">
        <v>18607728537</v>
      </c>
      <c r="H32" s="31">
        <v>18838381324</v>
      </c>
      <c r="J32" s="31">
        <v>-230652786</v>
      </c>
      <c r="L32" s="31">
        <v>21900</v>
      </c>
      <c r="N32" s="31">
        <v>18607728537</v>
      </c>
      <c r="P32" s="31">
        <v>18838381324</v>
      </c>
      <c r="R32" s="31">
        <v>-230652786</v>
      </c>
    </row>
    <row r="33" spans="2:18" s="5" customFormat="1" ht="30.75" customHeight="1" thickBot="1" x14ac:dyDescent="0.3">
      <c r="B33" s="106" t="s">
        <v>80</v>
      </c>
      <c r="D33" s="107">
        <f>SUM(D10:D32)</f>
        <v>6747187</v>
      </c>
      <c r="F33" s="107">
        <f>SUM(F10:F32)</f>
        <v>132785590262</v>
      </c>
      <c r="H33" s="107">
        <f>SUM(H10:H32)</f>
        <v>132840658185</v>
      </c>
      <c r="J33" s="107">
        <f>SUM(J10:J32)</f>
        <v>-55067910</v>
      </c>
      <c r="L33" s="107">
        <f>SUM(L10:L32)</f>
        <v>6747187</v>
      </c>
      <c r="N33" s="107">
        <f>SUM(N10:N32)</f>
        <v>132785590262</v>
      </c>
      <c r="P33" s="107">
        <f>SUM(P10:P32)</f>
        <v>132840658185</v>
      </c>
      <c r="R33" s="107">
        <f>SUM(R10:R32)</f>
        <v>-55067910</v>
      </c>
    </row>
    <row r="34" spans="2:18" ht="21.75" thickTop="1" x14ac:dyDescent="0.55000000000000004"/>
    <row r="35" spans="2:18" ht="30" x14ac:dyDescent="0.75">
      <c r="J35" s="62">
        <v>12</v>
      </c>
    </row>
  </sheetData>
  <sortState xmlns:xlrd2="http://schemas.microsoft.com/office/spreadsheetml/2017/richdata2" ref="B10:R32">
    <sortCondition descending="1" ref="R10:R3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64" orientation="landscape" r:id="rId1"/>
  <rowBreaks count="1" manualBreakCount="1">
    <brk id="1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16"/>
  <sheetViews>
    <sheetView rightToLeft="1" view="pageBreakPreview" zoomScale="90" zoomScaleNormal="100" zoomScaleSheetLayoutView="90" workbookViewId="0">
      <selection activeCell="D15" sqref="D15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2:28" ht="30" x14ac:dyDescent="0.55000000000000004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2:28" ht="30" x14ac:dyDescent="0.55000000000000004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6" spans="2:28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5" t="s">
        <v>1</v>
      </c>
      <c r="D8" s="122" t="s">
        <v>47</v>
      </c>
      <c r="E8" s="122" t="s">
        <v>47</v>
      </c>
      <c r="F8" s="122" t="s">
        <v>47</v>
      </c>
      <c r="G8" s="122" t="s">
        <v>47</v>
      </c>
      <c r="H8" s="122" t="s">
        <v>47</v>
      </c>
      <c r="I8" s="122" t="s">
        <v>47</v>
      </c>
      <c r="J8" s="122" t="s">
        <v>47</v>
      </c>
      <c r="L8" s="122" t="s">
        <v>48</v>
      </c>
      <c r="M8" s="122" t="s">
        <v>48</v>
      </c>
      <c r="N8" s="122" t="s">
        <v>48</v>
      </c>
      <c r="O8" s="122" t="s">
        <v>48</v>
      </c>
      <c r="P8" s="122" t="s">
        <v>48</v>
      </c>
      <c r="Q8" s="122" t="s">
        <v>48</v>
      </c>
      <c r="R8" s="122" t="s">
        <v>48</v>
      </c>
    </row>
    <row r="9" spans="2:28" s="4" customFormat="1" ht="63" customHeight="1" x14ac:dyDescent="0.55000000000000004">
      <c r="B9" s="145" t="s">
        <v>1</v>
      </c>
      <c r="D9" s="125" t="s">
        <v>5</v>
      </c>
      <c r="E9" s="50"/>
      <c r="F9" s="125" t="s">
        <v>61</v>
      </c>
      <c r="G9" s="50"/>
      <c r="H9" s="125" t="s">
        <v>62</v>
      </c>
      <c r="I9" s="50"/>
      <c r="J9" s="125" t="s">
        <v>64</v>
      </c>
      <c r="L9" s="125" t="s">
        <v>5</v>
      </c>
      <c r="M9" s="50"/>
      <c r="N9" s="125" t="s">
        <v>61</v>
      </c>
      <c r="O9" s="50"/>
      <c r="P9" s="125" t="s">
        <v>62</v>
      </c>
      <c r="Q9" s="50"/>
      <c r="R9" s="125" t="s">
        <v>64</v>
      </c>
    </row>
    <row r="10" spans="2:28" ht="24" customHeight="1" x14ac:dyDescent="0.55000000000000004">
      <c r="B10" s="46" t="s">
        <v>144</v>
      </c>
      <c r="D10" s="9">
        <v>2000</v>
      </c>
      <c r="F10" s="9">
        <v>1380318000</v>
      </c>
      <c r="H10" s="9">
        <v>1367716056</v>
      </c>
      <c r="J10" s="9">
        <v>12601944</v>
      </c>
      <c r="L10" s="9">
        <v>2000</v>
      </c>
      <c r="N10" s="9">
        <v>1380318000</v>
      </c>
      <c r="P10" s="9">
        <v>1367716056</v>
      </c>
      <c r="R10" s="9">
        <v>12601944</v>
      </c>
    </row>
    <row r="11" spans="2:28" ht="24" customHeight="1" x14ac:dyDescent="0.55000000000000004">
      <c r="B11" s="2" t="s">
        <v>173</v>
      </c>
      <c r="D11" s="3">
        <v>500</v>
      </c>
      <c r="F11" s="3">
        <v>312567339</v>
      </c>
      <c r="H11" s="3">
        <v>312862282</v>
      </c>
      <c r="J11" s="3">
        <v>-294943</v>
      </c>
      <c r="L11" s="3">
        <v>500</v>
      </c>
      <c r="N11" s="3">
        <v>312567339</v>
      </c>
      <c r="P11" s="3">
        <v>312862282</v>
      </c>
      <c r="R11" s="3">
        <v>-294943</v>
      </c>
    </row>
    <row r="12" spans="2:28" ht="24" customHeight="1" x14ac:dyDescent="0.55000000000000004">
      <c r="B12" s="2" t="s">
        <v>117</v>
      </c>
      <c r="D12" s="3">
        <v>100</v>
      </c>
      <c r="F12" s="3">
        <v>79995499</v>
      </c>
      <c r="H12" s="3">
        <v>81599206</v>
      </c>
      <c r="J12" s="3">
        <v>-1603707</v>
      </c>
      <c r="L12" s="3">
        <v>100</v>
      </c>
      <c r="N12" s="3">
        <v>79995499</v>
      </c>
      <c r="P12" s="3">
        <v>81599206</v>
      </c>
      <c r="R12" s="3">
        <v>-1603707</v>
      </c>
    </row>
    <row r="13" spans="2:28" ht="24" customHeight="1" x14ac:dyDescent="0.55000000000000004">
      <c r="B13" s="2" t="s">
        <v>142</v>
      </c>
      <c r="D13" s="3">
        <v>4300</v>
      </c>
      <c r="F13" s="3">
        <v>3087783927</v>
      </c>
      <c r="H13" s="3">
        <v>3091264303</v>
      </c>
      <c r="J13" s="3">
        <v>-3480376</v>
      </c>
      <c r="L13" s="3">
        <v>4300</v>
      </c>
      <c r="N13" s="3">
        <v>3087783927</v>
      </c>
      <c r="P13" s="3">
        <v>3091264303</v>
      </c>
      <c r="R13" s="3">
        <v>-3480376</v>
      </c>
    </row>
    <row r="14" spans="2:28" ht="21.75" thickBot="1" x14ac:dyDescent="0.6">
      <c r="B14" s="32" t="s">
        <v>80</v>
      </c>
      <c r="D14" s="10">
        <f>SUM(D10:D13)</f>
        <v>6900</v>
      </c>
      <c r="F14" s="10">
        <f>SUM(F10:F13)</f>
        <v>4860664765</v>
      </c>
      <c r="H14" s="10">
        <f>SUM(H10:H13)</f>
        <v>4853441847</v>
      </c>
      <c r="J14" s="10">
        <f>SUM(J10:J13)</f>
        <v>7222918</v>
      </c>
      <c r="L14" s="10">
        <f>SUM(L10:L13)</f>
        <v>6900</v>
      </c>
      <c r="N14" s="10">
        <f>SUM(N10:N13)</f>
        <v>4860664765</v>
      </c>
      <c r="P14" s="10">
        <f>SUM(P10:P13)</f>
        <v>4853441847</v>
      </c>
      <c r="R14" s="10">
        <f>SUM(R10:R13)</f>
        <v>7222918</v>
      </c>
    </row>
    <row r="15" spans="2:28" ht="21.75" thickTop="1" x14ac:dyDescent="0.55000000000000004"/>
    <row r="16" spans="2:28" ht="26.25" x14ac:dyDescent="0.65">
      <c r="J16" s="27">
        <v>13</v>
      </c>
    </row>
  </sheetData>
  <sortState xmlns:xlrd2="http://schemas.microsoft.com/office/spreadsheetml/2017/richdata2" ref="B10:R13">
    <sortCondition descending="1" ref="R10:R1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23"/>
  <sheetViews>
    <sheetView rightToLeft="1" view="pageBreakPreview" zoomScale="90" zoomScaleNormal="100" zoomScaleSheetLayoutView="90" workbookViewId="0">
      <selection activeCell="D22" sqref="D2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7"/>
      <c r="R2" s="17"/>
      <c r="S2" s="17"/>
      <c r="T2" s="17"/>
      <c r="U2" s="17"/>
    </row>
    <row r="3" spans="2:28" ht="30" x14ac:dyDescent="0.6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7"/>
      <c r="R3" s="17"/>
    </row>
    <row r="4" spans="2:28" ht="30" x14ac:dyDescent="0.6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7"/>
      <c r="R4" s="17"/>
    </row>
    <row r="6" spans="2:28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3" t="s">
        <v>49</v>
      </c>
      <c r="D7" s="124" t="s">
        <v>47</v>
      </c>
      <c r="E7" s="124" t="s">
        <v>47</v>
      </c>
      <c r="F7" s="124" t="s">
        <v>47</v>
      </c>
      <c r="G7" s="124" t="s">
        <v>47</v>
      </c>
      <c r="H7" s="124" t="s">
        <v>47</v>
      </c>
      <c r="I7" s="124" t="s">
        <v>47</v>
      </c>
      <c r="J7" s="124" t="s">
        <v>47</v>
      </c>
      <c r="L7" s="124" t="s">
        <v>48</v>
      </c>
      <c r="M7" s="124" t="s">
        <v>48</v>
      </c>
      <c r="N7" s="124" t="s">
        <v>48</v>
      </c>
      <c r="O7" s="124" t="s">
        <v>48</v>
      </c>
      <c r="P7" s="124" t="s">
        <v>48</v>
      </c>
      <c r="Q7" s="124" t="s">
        <v>48</v>
      </c>
      <c r="R7" s="124" t="s">
        <v>48</v>
      </c>
    </row>
    <row r="8" spans="2:28" s="52" customFormat="1" ht="63" customHeight="1" x14ac:dyDescent="0.75">
      <c r="B8" s="123" t="s">
        <v>49</v>
      </c>
      <c r="D8" s="157" t="s">
        <v>69</v>
      </c>
      <c r="E8" s="53"/>
      <c r="F8" s="157" t="s">
        <v>66</v>
      </c>
      <c r="G8" s="53"/>
      <c r="H8" s="157" t="s">
        <v>67</v>
      </c>
      <c r="I8" s="53"/>
      <c r="J8" s="157" t="s">
        <v>70</v>
      </c>
      <c r="L8" s="157" t="s">
        <v>69</v>
      </c>
      <c r="M8" s="53"/>
      <c r="N8" s="157" t="s">
        <v>66</v>
      </c>
      <c r="O8" s="53"/>
      <c r="P8" s="157" t="s">
        <v>67</v>
      </c>
      <c r="Q8" s="53"/>
      <c r="R8" s="157" t="s">
        <v>70</v>
      </c>
    </row>
    <row r="9" spans="2:28" ht="21.75" x14ac:dyDescent="0.6">
      <c r="B9" s="50" t="s">
        <v>134</v>
      </c>
      <c r="C9" s="4"/>
      <c r="D9" s="54">
        <v>33675758</v>
      </c>
      <c r="E9" s="4"/>
      <c r="F9" s="54">
        <v>30074848</v>
      </c>
      <c r="G9" s="4"/>
      <c r="H9" s="54">
        <v>0</v>
      </c>
      <c r="I9" s="4"/>
      <c r="J9" s="54">
        <v>63750606</v>
      </c>
      <c r="K9" s="4"/>
      <c r="L9" s="54">
        <v>33675758</v>
      </c>
      <c r="M9" s="4"/>
      <c r="N9" s="54">
        <v>30074848</v>
      </c>
      <c r="O9" s="4"/>
      <c r="P9" s="54">
        <v>0</v>
      </c>
      <c r="Q9" s="4"/>
      <c r="R9" s="54">
        <v>63750606</v>
      </c>
    </row>
    <row r="10" spans="2:28" ht="21.75" x14ac:dyDescent="0.6">
      <c r="B10" s="4" t="s">
        <v>144</v>
      </c>
      <c r="C10" s="4"/>
      <c r="D10" s="29">
        <v>0</v>
      </c>
      <c r="E10" s="4"/>
      <c r="F10" s="29">
        <v>20744239</v>
      </c>
      <c r="G10" s="4"/>
      <c r="H10" s="29">
        <v>12601944</v>
      </c>
      <c r="I10" s="4"/>
      <c r="J10" s="29">
        <v>33346183</v>
      </c>
      <c r="K10" s="4"/>
      <c r="L10" s="29">
        <v>0</v>
      </c>
      <c r="M10" s="4"/>
      <c r="N10" s="29">
        <v>20744239</v>
      </c>
      <c r="O10" s="4"/>
      <c r="P10" s="29">
        <v>12601944</v>
      </c>
      <c r="Q10" s="4"/>
      <c r="R10" s="29">
        <v>33346183</v>
      </c>
    </row>
    <row r="11" spans="2:28" ht="21.75" x14ac:dyDescent="0.6">
      <c r="B11" s="4" t="s">
        <v>192</v>
      </c>
      <c r="C11" s="4"/>
      <c r="D11" s="29">
        <v>0</v>
      </c>
      <c r="E11" s="4"/>
      <c r="F11" s="29">
        <v>3883696</v>
      </c>
      <c r="G11" s="4"/>
      <c r="H11" s="29">
        <v>0</v>
      </c>
      <c r="I11" s="4"/>
      <c r="J11" s="29">
        <v>3883696</v>
      </c>
      <c r="K11" s="4"/>
      <c r="L11" s="29">
        <v>0</v>
      </c>
      <c r="M11" s="4"/>
      <c r="N11" s="29">
        <v>3883696</v>
      </c>
      <c r="O11" s="4"/>
      <c r="P11" s="29">
        <v>0</v>
      </c>
      <c r="Q11" s="4"/>
      <c r="R11" s="29">
        <v>3883696</v>
      </c>
    </row>
    <row r="12" spans="2:28" ht="21.75" x14ac:dyDescent="0.6">
      <c r="B12" s="4" t="s">
        <v>173</v>
      </c>
      <c r="C12" s="4"/>
      <c r="D12" s="29">
        <v>0</v>
      </c>
      <c r="E12" s="4"/>
      <c r="F12" s="29">
        <v>-699874</v>
      </c>
      <c r="G12" s="4"/>
      <c r="H12" s="29">
        <v>-294943</v>
      </c>
      <c r="I12" s="4"/>
      <c r="J12" s="29">
        <v>-994817</v>
      </c>
      <c r="K12" s="4"/>
      <c r="L12" s="29">
        <v>0</v>
      </c>
      <c r="M12" s="4"/>
      <c r="N12" s="29">
        <v>-699874</v>
      </c>
      <c r="O12" s="4"/>
      <c r="P12" s="29">
        <v>-294943</v>
      </c>
      <c r="Q12" s="4"/>
      <c r="R12" s="29">
        <v>-994817</v>
      </c>
    </row>
    <row r="13" spans="2:28" ht="21.75" x14ac:dyDescent="0.6">
      <c r="B13" s="4" t="s">
        <v>179</v>
      </c>
      <c r="C13" s="4"/>
      <c r="D13" s="29">
        <v>0</v>
      </c>
      <c r="E13" s="4"/>
      <c r="F13" s="29">
        <v>-2925469</v>
      </c>
      <c r="G13" s="4"/>
      <c r="H13" s="29">
        <v>0</v>
      </c>
      <c r="I13" s="4"/>
      <c r="J13" s="29">
        <v>-2925469</v>
      </c>
      <c r="K13" s="4"/>
      <c r="L13" s="29">
        <v>0</v>
      </c>
      <c r="M13" s="4"/>
      <c r="N13" s="29">
        <v>-2925469</v>
      </c>
      <c r="O13" s="4"/>
      <c r="P13" s="29">
        <v>0</v>
      </c>
      <c r="Q13" s="4"/>
      <c r="R13" s="29">
        <v>-2925469</v>
      </c>
    </row>
    <row r="14" spans="2:28" ht="21.75" x14ac:dyDescent="0.6">
      <c r="B14" s="4" t="s">
        <v>98</v>
      </c>
      <c r="C14" s="4"/>
      <c r="D14" s="29">
        <v>0</v>
      </c>
      <c r="E14" s="4"/>
      <c r="F14" s="29">
        <v>-51885593</v>
      </c>
      <c r="G14" s="4"/>
      <c r="H14" s="29">
        <v>0</v>
      </c>
      <c r="I14" s="4"/>
      <c r="J14" s="29">
        <v>-51885593</v>
      </c>
      <c r="K14" s="4"/>
      <c r="L14" s="29">
        <v>0</v>
      </c>
      <c r="M14" s="4"/>
      <c r="N14" s="29">
        <v>-51885593</v>
      </c>
      <c r="O14" s="4"/>
      <c r="P14" s="29">
        <v>0</v>
      </c>
      <c r="Q14" s="4"/>
      <c r="R14" s="29">
        <v>-51885593</v>
      </c>
    </row>
    <row r="15" spans="2:28" ht="21.75" x14ac:dyDescent="0.6">
      <c r="B15" s="4" t="s">
        <v>96</v>
      </c>
      <c r="C15" s="4"/>
      <c r="D15" s="29">
        <v>0</v>
      </c>
      <c r="E15" s="4"/>
      <c r="F15" s="29">
        <v>-57283015</v>
      </c>
      <c r="G15" s="4"/>
      <c r="H15" s="29">
        <v>0</v>
      </c>
      <c r="I15" s="4"/>
      <c r="J15" s="29">
        <v>-57283015</v>
      </c>
      <c r="K15" s="4"/>
      <c r="L15" s="29">
        <v>0</v>
      </c>
      <c r="M15" s="4"/>
      <c r="N15" s="29">
        <v>-57283015</v>
      </c>
      <c r="O15" s="4"/>
      <c r="P15" s="29">
        <v>0</v>
      </c>
      <c r="Q15" s="4"/>
      <c r="R15" s="29">
        <v>-57283015</v>
      </c>
    </row>
    <row r="16" spans="2:28" ht="21.75" x14ac:dyDescent="0.6">
      <c r="B16" s="4" t="s">
        <v>97</v>
      </c>
      <c r="C16" s="4"/>
      <c r="D16" s="29">
        <v>0</v>
      </c>
      <c r="E16" s="4"/>
      <c r="F16" s="29">
        <v>-80889335</v>
      </c>
      <c r="G16" s="4"/>
      <c r="H16" s="29">
        <v>0</v>
      </c>
      <c r="I16" s="4"/>
      <c r="J16" s="29">
        <v>-80889335</v>
      </c>
      <c r="K16" s="4"/>
      <c r="L16" s="29">
        <v>0</v>
      </c>
      <c r="M16" s="4"/>
      <c r="N16" s="29">
        <v>-80889335</v>
      </c>
      <c r="O16" s="4"/>
      <c r="P16" s="29">
        <v>0</v>
      </c>
      <c r="Q16" s="4"/>
      <c r="R16" s="29">
        <v>-80889335</v>
      </c>
    </row>
    <row r="17" spans="2:18" ht="21.75" x14ac:dyDescent="0.6">
      <c r="B17" s="4" t="s">
        <v>117</v>
      </c>
      <c r="C17" s="4"/>
      <c r="D17" s="29">
        <v>0</v>
      </c>
      <c r="E17" s="4"/>
      <c r="F17" s="29">
        <v>-121381916</v>
      </c>
      <c r="G17" s="4"/>
      <c r="H17" s="29">
        <v>-1603707</v>
      </c>
      <c r="I17" s="4"/>
      <c r="J17" s="29">
        <v>-122985623</v>
      </c>
      <c r="K17" s="4"/>
      <c r="L17" s="29">
        <v>0</v>
      </c>
      <c r="M17" s="4"/>
      <c r="N17" s="29">
        <v>-121381916</v>
      </c>
      <c r="O17" s="4"/>
      <c r="P17" s="29">
        <v>-1603707</v>
      </c>
      <c r="Q17" s="4"/>
      <c r="R17" s="29">
        <v>-122985623</v>
      </c>
    </row>
    <row r="18" spans="2:18" ht="21.75" x14ac:dyDescent="0.6">
      <c r="B18" s="4" t="s">
        <v>142</v>
      </c>
      <c r="C18" s="4"/>
      <c r="D18" s="29">
        <v>0</v>
      </c>
      <c r="E18" s="4"/>
      <c r="F18" s="29">
        <v>-152356383</v>
      </c>
      <c r="G18" s="4"/>
      <c r="H18" s="29">
        <v>-3480376</v>
      </c>
      <c r="I18" s="4"/>
      <c r="J18" s="29">
        <v>-155836759</v>
      </c>
      <c r="K18" s="4"/>
      <c r="L18" s="29">
        <v>0</v>
      </c>
      <c r="M18" s="4"/>
      <c r="N18" s="29">
        <v>-152356383</v>
      </c>
      <c r="O18" s="4"/>
      <c r="P18" s="29">
        <v>-3480376</v>
      </c>
      <c r="Q18" s="4"/>
      <c r="R18" s="29">
        <v>-155836759</v>
      </c>
    </row>
    <row r="19" spans="2:18" ht="21.75" x14ac:dyDescent="0.6">
      <c r="B19" s="4" t="s">
        <v>119</v>
      </c>
      <c r="C19" s="4"/>
      <c r="D19" s="29">
        <v>0</v>
      </c>
      <c r="E19" s="4"/>
      <c r="F19" s="29">
        <v>-157710809</v>
      </c>
      <c r="G19" s="4"/>
      <c r="H19" s="29">
        <v>0</v>
      </c>
      <c r="I19" s="4"/>
      <c r="J19" s="29">
        <v>-157710809</v>
      </c>
      <c r="K19" s="4"/>
      <c r="L19" s="29">
        <v>0</v>
      </c>
      <c r="M19" s="4"/>
      <c r="N19" s="29">
        <v>-157710809</v>
      </c>
      <c r="O19" s="4"/>
      <c r="P19" s="29">
        <v>0</v>
      </c>
      <c r="Q19" s="4"/>
      <c r="R19" s="29">
        <v>-157710809</v>
      </c>
    </row>
    <row r="20" spans="2:18" ht="21.75" x14ac:dyDescent="0.6">
      <c r="B20" s="4" t="s">
        <v>176</v>
      </c>
      <c r="C20" s="4"/>
      <c r="D20" s="29">
        <v>0</v>
      </c>
      <c r="E20" s="4"/>
      <c r="F20" s="29">
        <v>-230652786</v>
      </c>
      <c r="G20" s="4"/>
      <c r="H20" s="29">
        <v>0</v>
      </c>
      <c r="I20" s="4"/>
      <c r="J20" s="29">
        <v>-230652786</v>
      </c>
      <c r="K20" s="4"/>
      <c r="L20" s="29">
        <v>0</v>
      </c>
      <c r="M20" s="4"/>
      <c r="N20" s="29">
        <v>-230652786</v>
      </c>
      <c r="O20" s="4"/>
      <c r="P20" s="29">
        <v>0</v>
      </c>
      <c r="Q20" s="4"/>
      <c r="R20" s="29">
        <v>-230652786</v>
      </c>
    </row>
    <row r="21" spans="2:18" ht="24.75" thickBot="1" x14ac:dyDescent="0.65">
      <c r="B21" s="26" t="s">
        <v>80</v>
      </c>
      <c r="D21" s="10">
        <f>SUM(D9:D20)</f>
        <v>33675758</v>
      </c>
      <c r="E21" s="2"/>
      <c r="F21" s="10">
        <f>SUM(F9:F20)</f>
        <v>-801082397</v>
      </c>
      <c r="G21" s="2"/>
      <c r="H21" s="10">
        <f>SUM(H9:H20)</f>
        <v>7222918</v>
      </c>
      <c r="I21" s="2"/>
      <c r="J21" s="10">
        <f>SUM(J9:J20)</f>
        <v>-760183721</v>
      </c>
      <c r="K21" s="2"/>
      <c r="L21" s="10">
        <f>SUM(L9:L20)</f>
        <v>33675758</v>
      </c>
      <c r="M21" s="2"/>
      <c r="N21" s="10">
        <f>SUM(N9:N20)</f>
        <v>-801082397</v>
      </c>
      <c r="O21" s="2"/>
      <c r="P21" s="10">
        <f>SUM(P9:P20)</f>
        <v>7222918</v>
      </c>
      <c r="Q21" s="2"/>
      <c r="R21" s="10">
        <f>SUM(R9:R20)</f>
        <v>-760183721</v>
      </c>
    </row>
    <row r="22" spans="2:18" ht="21.75" thickTop="1" x14ac:dyDescent="0.6"/>
    <row r="23" spans="2:18" ht="30" x14ac:dyDescent="0.75">
      <c r="J23" s="57">
        <v>14</v>
      </c>
    </row>
  </sheetData>
  <sortState xmlns:xlrd2="http://schemas.microsoft.com/office/spreadsheetml/2017/richdata2" ref="B9:R20">
    <sortCondition descending="1" ref="R9:R20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26"/>
  <sheetViews>
    <sheetView rightToLeft="1" view="pageBreakPreview" zoomScale="70" zoomScaleNormal="100" zoomScaleSheetLayoutView="70" workbookViewId="0">
      <selection activeCell="F25" sqref="F25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28" ht="31.5" customHeight="1" x14ac:dyDescent="0.55000000000000004">
      <c r="B3" s="122" t="s">
        <v>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28" ht="31.5" customHeight="1" x14ac:dyDescent="0.55000000000000004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28" ht="73.5" customHeight="1" x14ac:dyDescent="0.55000000000000004"/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6" t="s">
        <v>71</v>
      </c>
      <c r="C8" s="126" t="s">
        <v>71</v>
      </c>
      <c r="D8" s="126" t="s">
        <v>71</v>
      </c>
      <c r="F8" s="126" t="s">
        <v>47</v>
      </c>
      <c r="G8" s="126" t="s">
        <v>47</v>
      </c>
      <c r="H8" s="126" t="s">
        <v>47</v>
      </c>
      <c r="J8" s="126" t="s">
        <v>48</v>
      </c>
      <c r="K8" s="126" t="s">
        <v>48</v>
      </c>
      <c r="L8" s="126" t="s">
        <v>48</v>
      </c>
    </row>
    <row r="9" spans="2:28" s="45" customFormat="1" ht="50.25" customHeight="1" x14ac:dyDescent="0.6">
      <c r="B9" s="155" t="s">
        <v>72</v>
      </c>
      <c r="D9" s="155" t="s">
        <v>157</v>
      </c>
      <c r="F9" s="155" t="s">
        <v>73</v>
      </c>
      <c r="H9" s="155" t="s">
        <v>74</v>
      </c>
      <c r="J9" s="155" t="s">
        <v>73</v>
      </c>
      <c r="L9" s="155" t="s">
        <v>74</v>
      </c>
    </row>
    <row r="10" spans="2:28" s="4" customFormat="1" ht="21.75" customHeight="1" x14ac:dyDescent="0.55000000000000004">
      <c r="B10" s="50" t="s">
        <v>183</v>
      </c>
      <c r="D10" s="73" t="s">
        <v>188</v>
      </c>
      <c r="F10" s="54">
        <v>679185194</v>
      </c>
      <c r="H10" s="50" t="s">
        <v>53</v>
      </c>
      <c r="J10" s="54">
        <v>679185194</v>
      </c>
      <c r="L10" s="50" t="s">
        <v>53</v>
      </c>
    </row>
    <row r="11" spans="2:28" s="4" customFormat="1" ht="21.75" customHeight="1" x14ac:dyDescent="0.55000000000000004">
      <c r="B11" s="4" t="s">
        <v>159</v>
      </c>
      <c r="D11" s="72" t="s">
        <v>160</v>
      </c>
      <c r="F11" s="29">
        <v>410129129</v>
      </c>
      <c r="H11" s="4" t="s">
        <v>53</v>
      </c>
      <c r="J11" s="29">
        <v>410129129</v>
      </c>
      <c r="L11" s="4" t="s">
        <v>53</v>
      </c>
    </row>
    <row r="12" spans="2:28" s="4" customFormat="1" ht="21.75" customHeight="1" x14ac:dyDescent="0.55000000000000004">
      <c r="B12" s="4" t="s">
        <v>162</v>
      </c>
      <c r="D12" s="72" t="s">
        <v>203</v>
      </c>
      <c r="F12" s="29">
        <v>352868840</v>
      </c>
      <c r="H12" s="4" t="s">
        <v>53</v>
      </c>
      <c r="J12" s="29">
        <v>352868840</v>
      </c>
    </row>
    <row r="13" spans="2:28" s="4" customFormat="1" ht="21.75" customHeight="1" x14ac:dyDescent="0.55000000000000004">
      <c r="B13" s="4" t="s">
        <v>159</v>
      </c>
      <c r="D13" s="72" t="s">
        <v>167</v>
      </c>
      <c r="F13" s="29">
        <v>210372019</v>
      </c>
      <c r="H13" s="4" t="s">
        <v>53</v>
      </c>
      <c r="J13" s="29">
        <v>210372019</v>
      </c>
    </row>
    <row r="14" spans="2:28" s="4" customFormat="1" ht="21.75" customHeight="1" x14ac:dyDescent="0.55000000000000004">
      <c r="B14" s="4" t="s">
        <v>162</v>
      </c>
      <c r="D14" s="72" t="s">
        <v>163</v>
      </c>
      <c r="F14" s="29">
        <v>168430497</v>
      </c>
      <c r="H14" s="4" t="s">
        <v>53</v>
      </c>
      <c r="J14" s="29">
        <v>168430497</v>
      </c>
    </row>
    <row r="15" spans="2:28" s="4" customFormat="1" ht="21.75" customHeight="1" x14ac:dyDescent="0.55000000000000004">
      <c r="B15" s="4" t="s">
        <v>162</v>
      </c>
      <c r="D15" s="72" t="s">
        <v>165</v>
      </c>
      <c r="F15" s="29">
        <v>88026072</v>
      </c>
      <c r="H15" s="4" t="s">
        <v>53</v>
      </c>
      <c r="J15" s="29">
        <v>88026072</v>
      </c>
    </row>
    <row r="16" spans="2:28" s="4" customFormat="1" ht="21.75" customHeight="1" x14ac:dyDescent="0.55000000000000004">
      <c r="B16" s="4" t="s">
        <v>137</v>
      </c>
      <c r="D16" s="72" t="s">
        <v>138</v>
      </c>
      <c r="F16" s="29">
        <v>107903</v>
      </c>
      <c r="H16" s="4" t="s">
        <v>53</v>
      </c>
      <c r="J16" s="29">
        <v>107903</v>
      </c>
    </row>
    <row r="17" spans="2:12" s="4" customFormat="1" ht="21.75" customHeight="1" x14ac:dyDescent="0.55000000000000004">
      <c r="B17" s="4" t="s">
        <v>102</v>
      </c>
      <c r="D17" s="72" t="s">
        <v>122</v>
      </c>
      <c r="F17" s="29">
        <v>60709</v>
      </c>
      <c r="H17" s="4" t="s">
        <v>53</v>
      </c>
      <c r="J17" s="29">
        <v>60709</v>
      </c>
    </row>
    <row r="18" spans="2:12" s="4" customFormat="1" ht="21.75" customHeight="1" x14ac:dyDescent="0.55000000000000004">
      <c r="B18" s="4" t="s">
        <v>120</v>
      </c>
      <c r="D18" s="72" t="s">
        <v>121</v>
      </c>
      <c r="F18" s="29">
        <v>34530</v>
      </c>
      <c r="H18" s="4" t="s">
        <v>53</v>
      </c>
      <c r="J18" s="29">
        <v>34530</v>
      </c>
    </row>
    <row r="19" spans="2:12" s="4" customFormat="1" ht="21.75" customHeight="1" x14ac:dyDescent="0.55000000000000004">
      <c r="B19" s="4" t="s">
        <v>183</v>
      </c>
      <c r="D19" s="72" t="s">
        <v>185</v>
      </c>
      <c r="F19" s="29">
        <v>5760</v>
      </c>
      <c r="H19" s="4" t="s">
        <v>53</v>
      </c>
      <c r="J19" s="29">
        <v>5760</v>
      </c>
    </row>
    <row r="20" spans="2:12" s="4" customFormat="1" ht="21.75" customHeight="1" x14ac:dyDescent="0.55000000000000004">
      <c r="B20" s="4" t="s">
        <v>162</v>
      </c>
      <c r="D20" s="72" t="s">
        <v>170</v>
      </c>
      <c r="F20" s="29">
        <v>3763</v>
      </c>
      <c r="H20" s="4" t="s">
        <v>53</v>
      </c>
      <c r="J20" s="29">
        <v>3763</v>
      </c>
    </row>
    <row r="21" spans="2:12" s="4" customFormat="1" ht="21.75" customHeight="1" x14ac:dyDescent="0.55000000000000004">
      <c r="B21" s="4" t="s">
        <v>159</v>
      </c>
      <c r="D21" s="72" t="s">
        <v>169</v>
      </c>
      <c r="F21" s="29">
        <v>3372</v>
      </c>
      <c r="H21" s="4" t="s">
        <v>53</v>
      </c>
      <c r="J21" s="29">
        <v>3372</v>
      </c>
    </row>
    <row r="22" spans="2:12" s="4" customFormat="1" ht="21.75" customHeight="1" x14ac:dyDescent="0.55000000000000004">
      <c r="B22" s="4" t="s">
        <v>126</v>
      </c>
      <c r="D22" s="72" t="s">
        <v>127</v>
      </c>
      <c r="F22" s="29">
        <v>3301</v>
      </c>
      <c r="H22" s="4" t="s">
        <v>53</v>
      </c>
      <c r="J22" s="29">
        <v>3301</v>
      </c>
    </row>
    <row r="23" spans="2:12" s="4" customFormat="1" ht="21.75" customHeight="1" x14ac:dyDescent="0.55000000000000004">
      <c r="B23" s="4" t="s">
        <v>140</v>
      </c>
      <c r="D23" s="72" t="s">
        <v>141</v>
      </c>
      <c r="F23" s="29">
        <v>1878</v>
      </c>
      <c r="H23" s="4" t="s">
        <v>53</v>
      </c>
      <c r="J23" s="29">
        <v>1878</v>
      </c>
    </row>
    <row r="24" spans="2:12" ht="21.75" customHeight="1" thickBot="1" x14ac:dyDescent="0.6">
      <c r="B24" s="153" t="s">
        <v>80</v>
      </c>
      <c r="C24" s="153"/>
      <c r="D24" s="153"/>
      <c r="F24" s="10">
        <f>SUM(F10:F23)</f>
        <v>1909232967</v>
      </c>
      <c r="H24" s="32"/>
      <c r="J24" s="10">
        <f>SUM(J10:J23)</f>
        <v>1909232967</v>
      </c>
      <c r="L24" s="32"/>
    </row>
    <row r="25" spans="2:12" ht="21.75" customHeight="1" thickTop="1" x14ac:dyDescent="0.55000000000000004"/>
    <row r="26" spans="2:12" ht="30" x14ac:dyDescent="0.75">
      <c r="F26" s="60">
        <v>15</v>
      </c>
    </row>
  </sheetData>
  <sortState xmlns:xlrd2="http://schemas.microsoft.com/office/spreadsheetml/2017/richdata2" ref="B10:L23">
    <sortCondition descending="1" ref="J10:J23"/>
  </sortState>
  <mergeCells count="13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79" orientation="landscape" r:id="rId1"/>
  <rowBreaks count="1" manualBreakCount="1">
    <brk id="1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3" zoomScaleNormal="100" zoomScaleSheetLayoutView="10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2" t="s">
        <v>194</v>
      </c>
      <c r="C2" s="122"/>
      <c r="D2" s="122"/>
      <c r="E2" s="122"/>
      <c r="F2" s="122"/>
    </row>
    <row r="3" spans="2:28" ht="30" x14ac:dyDescent="0.55000000000000004">
      <c r="B3" s="122" t="s">
        <v>45</v>
      </c>
      <c r="C3" s="122"/>
      <c r="D3" s="122"/>
      <c r="E3" s="122"/>
      <c r="F3" s="122"/>
    </row>
    <row r="4" spans="2:28" ht="30" x14ac:dyDescent="0.55000000000000004">
      <c r="B4" s="122" t="s">
        <v>200</v>
      </c>
      <c r="C4" s="122"/>
      <c r="D4" s="122"/>
      <c r="E4" s="122"/>
      <c r="F4" s="122"/>
    </row>
    <row r="5" spans="2:28" ht="125.25" customHeight="1" x14ac:dyDescent="0.55000000000000004"/>
    <row r="6" spans="2:28" s="26" customFormat="1" ht="24" x14ac:dyDescent="0.6">
      <c r="B6" s="65" t="s">
        <v>113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5" t="s">
        <v>75</v>
      </c>
      <c r="D8" s="122" t="s">
        <v>47</v>
      </c>
      <c r="F8" s="161" t="s">
        <v>202</v>
      </c>
    </row>
    <row r="9" spans="2:28" ht="48.75" customHeight="1" x14ac:dyDescent="0.55000000000000004">
      <c r="B9" s="159" t="s">
        <v>75</v>
      </c>
      <c r="D9" s="160" t="s">
        <v>40</v>
      </c>
      <c r="F9" s="160" t="s">
        <v>40</v>
      </c>
    </row>
    <row r="10" spans="2:28" x14ac:dyDescent="0.55000000000000004">
      <c r="B10" s="2" t="s">
        <v>129</v>
      </c>
      <c r="D10" s="3">
        <v>5817719</v>
      </c>
      <c r="F10" s="3">
        <v>5817719</v>
      </c>
    </row>
    <row r="11" spans="2:28" ht="22.5" customHeight="1" x14ac:dyDescent="0.55000000000000004">
      <c r="B11" s="2" t="s">
        <v>76</v>
      </c>
      <c r="D11" s="3">
        <v>-10701</v>
      </c>
      <c r="F11" s="3">
        <v>-10701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5807018</v>
      </c>
      <c r="F13" s="10">
        <f>SUM(F10:F12)</f>
        <v>5807018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58">
        <v>16</v>
      </c>
      <c r="B17" s="158"/>
      <c r="C17" s="158"/>
      <c r="D17" s="158"/>
      <c r="E17" s="158"/>
      <c r="F17" s="158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K14" sqref="K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2" t="s">
        <v>194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3:17" ht="30" x14ac:dyDescent="0.55000000000000004">
      <c r="C3" s="122" t="s">
        <v>0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3:17" ht="30" x14ac:dyDescent="0.55000000000000004">
      <c r="C4" s="122" t="s">
        <v>200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3" t="s">
        <v>89</v>
      </c>
      <c r="D9" s="124" t="s">
        <v>196</v>
      </c>
      <c r="E9" s="124" t="s">
        <v>2</v>
      </c>
      <c r="F9" s="124" t="s">
        <v>2</v>
      </c>
      <c r="G9" s="124" t="s">
        <v>2</v>
      </c>
      <c r="I9" s="124" t="s">
        <v>3</v>
      </c>
      <c r="J9" s="124" t="s">
        <v>3</v>
      </c>
      <c r="K9" s="124" t="s">
        <v>3</v>
      </c>
      <c r="M9" s="124" t="s">
        <v>201</v>
      </c>
      <c r="N9" s="124" t="s">
        <v>4</v>
      </c>
      <c r="O9" s="124" t="s">
        <v>4</v>
      </c>
      <c r="P9" s="124" t="s">
        <v>4</v>
      </c>
      <c r="Q9" s="124" t="s">
        <v>4</v>
      </c>
    </row>
    <row r="10" spans="3:17" s="6" customFormat="1" ht="44.25" customHeight="1" x14ac:dyDescent="0.25">
      <c r="C10" s="123"/>
      <c r="D10" s="12"/>
      <c r="E10" s="125" t="s">
        <v>6</v>
      </c>
      <c r="F10" s="12"/>
      <c r="G10" s="125" t="s">
        <v>7</v>
      </c>
      <c r="I10" s="125" t="s">
        <v>90</v>
      </c>
      <c r="J10" s="12"/>
      <c r="K10" s="125" t="s">
        <v>91</v>
      </c>
      <c r="M10" s="125" t="s">
        <v>6</v>
      </c>
      <c r="N10" s="12"/>
      <c r="O10" s="125" t="s">
        <v>7</v>
      </c>
      <c r="Q10" s="127" t="s">
        <v>11</v>
      </c>
    </row>
    <row r="11" spans="3:17" s="6" customFormat="1" ht="39.75" customHeight="1" x14ac:dyDescent="0.25">
      <c r="C11" s="123"/>
      <c r="D11" s="11"/>
      <c r="E11" s="126" t="s">
        <v>6</v>
      </c>
      <c r="F11" s="11"/>
      <c r="G11" s="126" t="s">
        <v>7</v>
      </c>
      <c r="I11" s="126"/>
      <c r="J11" s="11"/>
      <c r="K11" s="126"/>
      <c r="M11" s="126" t="s">
        <v>6</v>
      </c>
      <c r="N11" s="11"/>
      <c r="O11" s="126" t="s">
        <v>7</v>
      </c>
      <c r="Q11" s="128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مشارکت'!R26</f>
        <v>94463765716</v>
      </c>
      <c r="G13" s="3">
        <f>'اوراق مشارکت'!T26</f>
        <v>107938255759</v>
      </c>
      <c r="I13" s="3">
        <f>'اوراق مشارکت'!X26</f>
        <v>0</v>
      </c>
      <c r="K13" s="3">
        <f>'اوراق مشارکت'!AB26</f>
        <v>4860664765</v>
      </c>
      <c r="M13" s="3">
        <f>'اوراق مشارکت'!AH26</f>
        <v>90425825972</v>
      </c>
      <c r="O13" s="3">
        <f>'اوراق مشارکت'!AJ26</f>
        <v>102283731506</v>
      </c>
      <c r="Q13" s="8">
        <f>O13/$O$17</f>
        <v>0.45191020007036092</v>
      </c>
    </row>
    <row r="14" spans="3:17" x14ac:dyDescent="0.55000000000000004">
      <c r="C14" s="2" t="s">
        <v>83</v>
      </c>
      <c r="E14" s="3">
        <f>سهام!G23</f>
        <v>28972584839</v>
      </c>
      <c r="G14" s="3">
        <f>سهام!I23</f>
        <v>29755844278.830452</v>
      </c>
      <c r="I14" s="3">
        <f>سهام!M23</f>
        <v>0</v>
      </c>
      <c r="K14" s="3">
        <f>سهام!Q23</f>
        <v>0</v>
      </c>
      <c r="M14" s="3">
        <f>سهام!W23</f>
        <v>28972584839</v>
      </c>
      <c r="O14" s="3">
        <f>سهام!Y23</f>
        <v>30501858760.80035</v>
      </c>
      <c r="Q14" s="8">
        <f>O14/$O$17</f>
        <v>0.1347633772463864</v>
      </c>
    </row>
    <row r="15" spans="3:17" x14ac:dyDescent="0.55000000000000004">
      <c r="C15" s="2" t="s">
        <v>114</v>
      </c>
      <c r="E15" s="3">
        <f>سپرده!L26</f>
        <v>97883269271</v>
      </c>
      <c r="G15" s="3">
        <f>E15</f>
        <v>97883269271</v>
      </c>
      <c r="I15" s="3">
        <f>سپرده!N26</f>
        <v>72149167338</v>
      </c>
      <c r="K15" s="3">
        <f>سپرده!P26</f>
        <v>76481618691</v>
      </c>
      <c r="M15" s="3">
        <f>سپرده!R26</f>
        <v>93550817918</v>
      </c>
      <c r="O15" s="3">
        <f>سپرده!R26</f>
        <v>93550817918</v>
      </c>
      <c r="Q15" s="8">
        <f>O15/$O$17</f>
        <v>0.41332642268325265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221319619826</v>
      </c>
      <c r="F17" s="3">
        <f t="shared" si="0"/>
        <v>0</v>
      </c>
      <c r="G17" s="10">
        <f t="shared" si="0"/>
        <v>235577369308.83044</v>
      </c>
      <c r="H17" s="3">
        <f t="shared" si="0"/>
        <v>0</v>
      </c>
      <c r="I17" s="10">
        <f t="shared" si="0"/>
        <v>72149167338</v>
      </c>
      <c r="J17" s="3">
        <f t="shared" si="0"/>
        <v>0</v>
      </c>
      <c r="K17" s="10">
        <f t="shared" si="0"/>
        <v>81342283456</v>
      </c>
      <c r="L17" s="3">
        <f t="shared" si="0"/>
        <v>0</v>
      </c>
      <c r="M17" s="10">
        <f t="shared" si="0"/>
        <v>212949228729</v>
      </c>
      <c r="N17" s="3">
        <f t="shared" si="0"/>
        <v>0</v>
      </c>
      <c r="O17" s="10">
        <f>SUM(O12:O16)</f>
        <v>226336408184.80035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3"/>
  <sheetViews>
    <sheetView rightToLeft="1" view="pageBreakPreview" zoomScale="55" zoomScaleNormal="55" zoomScaleSheetLayoutView="55" workbookViewId="0">
      <selection activeCell="E24" sqref="E24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3" t="s">
        <v>194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3:27" ht="44.25" x14ac:dyDescent="0.8">
      <c r="C3" s="133" t="s">
        <v>0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3:27" ht="44.25" x14ac:dyDescent="0.8">
      <c r="C4" s="133" t="s">
        <v>200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29" t="s">
        <v>1</v>
      </c>
      <c r="E8" s="132" t="s">
        <v>196</v>
      </c>
      <c r="F8" s="132" t="s">
        <v>2</v>
      </c>
      <c r="G8" s="132" t="s">
        <v>2</v>
      </c>
      <c r="H8" s="132" t="s">
        <v>2</v>
      </c>
      <c r="I8" s="132" t="s">
        <v>2</v>
      </c>
      <c r="J8" s="134"/>
      <c r="K8" s="132" t="s">
        <v>3</v>
      </c>
      <c r="L8" s="132" t="s">
        <v>3</v>
      </c>
      <c r="M8" s="132" t="s">
        <v>3</v>
      </c>
      <c r="N8" s="132" t="s">
        <v>3</v>
      </c>
      <c r="O8" s="132" t="s">
        <v>3</v>
      </c>
      <c r="P8" s="132" t="s">
        <v>3</v>
      </c>
      <c r="Q8" s="132" t="s">
        <v>3</v>
      </c>
      <c r="R8" s="134"/>
      <c r="S8" s="132" t="s">
        <v>201</v>
      </c>
      <c r="T8" s="132" t="s">
        <v>4</v>
      </c>
      <c r="U8" s="132" t="s">
        <v>4</v>
      </c>
      <c r="V8" s="132" t="s">
        <v>4</v>
      </c>
      <c r="W8" s="132" t="s">
        <v>4</v>
      </c>
      <c r="X8" s="132" t="s">
        <v>4</v>
      </c>
      <c r="Y8" s="132" t="s">
        <v>4</v>
      </c>
      <c r="Z8" s="132" t="s">
        <v>4</v>
      </c>
      <c r="AA8" s="132" t="s">
        <v>4</v>
      </c>
    </row>
    <row r="9" spans="3:27" s="81" customFormat="1" ht="44.25" customHeight="1" x14ac:dyDescent="0.25">
      <c r="C9" s="129" t="s">
        <v>1</v>
      </c>
      <c r="D9" s="134"/>
      <c r="E9" s="130" t="s">
        <v>5</v>
      </c>
      <c r="F9" s="135"/>
      <c r="G9" s="130" t="s">
        <v>6</v>
      </c>
      <c r="H9" s="82"/>
      <c r="I9" s="130" t="s">
        <v>7</v>
      </c>
      <c r="J9" s="134"/>
      <c r="K9" s="130" t="s">
        <v>8</v>
      </c>
      <c r="L9" s="130" t="s">
        <v>8</v>
      </c>
      <c r="M9" s="130" t="s">
        <v>8</v>
      </c>
      <c r="N9" s="82"/>
      <c r="O9" s="130" t="s">
        <v>9</v>
      </c>
      <c r="P9" s="130" t="s">
        <v>9</v>
      </c>
      <c r="Q9" s="130" t="s">
        <v>9</v>
      </c>
      <c r="R9" s="134"/>
      <c r="S9" s="130" t="s">
        <v>5</v>
      </c>
      <c r="T9" s="135"/>
      <c r="U9" s="130" t="s">
        <v>10</v>
      </c>
      <c r="V9" s="135"/>
      <c r="W9" s="130" t="s">
        <v>6</v>
      </c>
      <c r="X9" s="135"/>
      <c r="Y9" s="130" t="s">
        <v>7</v>
      </c>
      <c r="Z9" s="134"/>
      <c r="AA9" s="130" t="s">
        <v>11</v>
      </c>
    </row>
    <row r="10" spans="3:27" s="81" customFormat="1" ht="54" customHeight="1" x14ac:dyDescent="0.25">
      <c r="C10" s="129" t="s">
        <v>1</v>
      </c>
      <c r="D10" s="134"/>
      <c r="E10" s="131" t="s">
        <v>5</v>
      </c>
      <c r="F10" s="136"/>
      <c r="G10" s="131" t="s">
        <v>6</v>
      </c>
      <c r="H10" s="83"/>
      <c r="I10" s="131" t="s">
        <v>7</v>
      </c>
      <c r="J10" s="134"/>
      <c r="K10" s="131" t="s">
        <v>5</v>
      </c>
      <c r="L10" s="83"/>
      <c r="M10" s="131" t="s">
        <v>6</v>
      </c>
      <c r="N10" s="83"/>
      <c r="O10" s="131" t="s">
        <v>5</v>
      </c>
      <c r="P10" s="83"/>
      <c r="Q10" s="131" t="s">
        <v>12</v>
      </c>
      <c r="R10" s="134"/>
      <c r="S10" s="131" t="s">
        <v>5</v>
      </c>
      <c r="T10" s="136"/>
      <c r="U10" s="131" t="s">
        <v>10</v>
      </c>
      <c r="V10" s="136"/>
      <c r="W10" s="131" t="s">
        <v>6</v>
      </c>
      <c r="X10" s="136"/>
      <c r="Y10" s="131" t="s">
        <v>7</v>
      </c>
      <c r="Z10" s="134"/>
      <c r="AA10" s="131" t="s">
        <v>11</v>
      </c>
    </row>
    <row r="11" spans="3:27" x14ac:dyDescent="0.8">
      <c r="C11" s="59" t="s">
        <v>181</v>
      </c>
      <c r="D11" s="110"/>
      <c r="E11" s="84">
        <v>4487217</v>
      </c>
      <c r="F11" s="84"/>
      <c r="G11" s="84">
        <v>10343812729</v>
      </c>
      <c r="H11" s="84"/>
      <c r="I11" s="84">
        <v>10642796088.4161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4487217</v>
      </c>
      <c r="T11" s="84"/>
      <c r="U11" s="84">
        <v>2399</v>
      </c>
      <c r="V11" s="84"/>
      <c r="W11" s="84">
        <v>10343812729</v>
      </c>
      <c r="X11" s="84"/>
      <c r="Y11" s="84">
        <v>10700782823.1812</v>
      </c>
      <c r="AA11" s="85">
        <f>Y11/'سرمایه گذاری ها'!$O$17</f>
        <v>4.7278221427125275E-2</v>
      </c>
    </row>
    <row r="12" spans="3:27" x14ac:dyDescent="0.8">
      <c r="C12" s="59" t="s">
        <v>182</v>
      </c>
      <c r="D12" s="110"/>
      <c r="E12" s="84">
        <v>976653</v>
      </c>
      <c r="F12" s="84"/>
      <c r="G12" s="84">
        <v>5411096158</v>
      </c>
      <c r="H12" s="84"/>
      <c r="I12" s="84">
        <v>5494965236.9189997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976653</v>
      </c>
      <c r="T12" s="84"/>
      <c r="U12" s="84">
        <v>5740</v>
      </c>
      <c r="V12" s="84"/>
      <c r="W12" s="84">
        <v>5411096158</v>
      </c>
      <c r="X12" s="84"/>
      <c r="Y12" s="84">
        <v>5572632590.0909996</v>
      </c>
      <c r="AA12" s="85">
        <f>Y12/'سرمایه گذاری ها'!$O$17</f>
        <v>2.4621017161061541E-2</v>
      </c>
    </row>
    <row r="13" spans="3:27" x14ac:dyDescent="0.8">
      <c r="C13" s="59" t="s">
        <v>153</v>
      </c>
      <c r="D13" s="110"/>
      <c r="E13" s="84">
        <v>118117</v>
      </c>
      <c r="F13" s="84"/>
      <c r="G13" s="84">
        <v>2855328493</v>
      </c>
      <c r="H13" s="84"/>
      <c r="I13" s="84">
        <v>3342782383.6094999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118117</v>
      </c>
      <c r="T13" s="84"/>
      <c r="U13" s="84">
        <v>29300</v>
      </c>
      <c r="V13" s="84"/>
      <c r="W13" s="84">
        <v>2855328493</v>
      </c>
      <c r="X13" s="84"/>
      <c r="Y13" s="84">
        <v>3440236172.8049998</v>
      </c>
      <c r="AA13" s="85">
        <f>Y13/'سرمایه گذاری ها'!$O$17</f>
        <v>1.5199658775163109E-2</v>
      </c>
    </row>
    <row r="14" spans="3:27" x14ac:dyDescent="0.8">
      <c r="C14" s="59" t="s">
        <v>191</v>
      </c>
      <c r="D14" s="110"/>
      <c r="E14" s="84">
        <v>456020</v>
      </c>
      <c r="F14" s="84"/>
      <c r="G14" s="84">
        <v>2075538747</v>
      </c>
      <c r="H14" s="84"/>
      <c r="I14" s="84">
        <v>2349035220.9419999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456020</v>
      </c>
      <c r="T14" s="84"/>
      <c r="U14" s="84">
        <v>5310</v>
      </c>
      <c r="V14" s="84"/>
      <c r="W14" s="84">
        <v>2075538747</v>
      </c>
      <c r="X14" s="84"/>
      <c r="Y14" s="84">
        <v>2407058476.1100001</v>
      </c>
      <c r="AA14" s="85">
        <f>Y14/'سرمایه گذاری ها'!$O$17</f>
        <v>1.0634870878328475E-2</v>
      </c>
    </row>
    <row r="15" spans="3:27" x14ac:dyDescent="0.8">
      <c r="C15" s="59" t="s">
        <v>172</v>
      </c>
      <c r="D15" s="110"/>
      <c r="E15" s="84">
        <v>78813</v>
      </c>
      <c r="F15" s="84"/>
      <c r="G15" s="84">
        <v>2685022923</v>
      </c>
      <c r="H15" s="84"/>
      <c r="I15" s="84">
        <v>2348754998.2470002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78813</v>
      </c>
      <c r="T15" s="84"/>
      <c r="U15" s="84">
        <v>28920</v>
      </c>
      <c r="V15" s="84"/>
      <c r="W15" s="84">
        <v>2685022923</v>
      </c>
      <c r="X15" s="84"/>
      <c r="Y15" s="84">
        <v>2265710291.8379998</v>
      </c>
      <c r="AA15" s="85">
        <f>Y15/'سرمایه گذاری ها'!$O$17</f>
        <v>1.0010366029967572E-2</v>
      </c>
    </row>
    <row r="16" spans="3:27" x14ac:dyDescent="0.8">
      <c r="C16" s="59" t="s">
        <v>190</v>
      </c>
      <c r="D16" s="110"/>
      <c r="E16" s="84">
        <v>32352</v>
      </c>
      <c r="F16" s="84"/>
      <c r="G16" s="84">
        <v>1413234856</v>
      </c>
      <c r="H16" s="84"/>
      <c r="I16" s="84">
        <v>1474513331.76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32352</v>
      </c>
      <c r="T16" s="84"/>
      <c r="U16" s="84">
        <v>60300</v>
      </c>
      <c r="V16" s="84"/>
      <c r="W16" s="84">
        <v>1413234856</v>
      </c>
      <c r="X16" s="84"/>
      <c r="Y16" s="84">
        <v>1939218187.6800001</v>
      </c>
      <c r="AA16" s="85">
        <f>Y16/'سرمایه گذاری ها'!$O$17</f>
        <v>8.5678579210140011E-3</v>
      </c>
    </row>
    <row r="17" spans="3:27" x14ac:dyDescent="0.8">
      <c r="C17" s="59" t="s">
        <v>197</v>
      </c>
      <c r="D17" s="110"/>
      <c r="E17" s="84">
        <v>199000</v>
      </c>
      <c r="F17" s="84"/>
      <c r="G17" s="84">
        <v>1614374686</v>
      </c>
      <c r="H17" s="84"/>
      <c r="I17" s="84">
        <v>1592418397.5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199000</v>
      </c>
      <c r="T17" s="84"/>
      <c r="U17" s="84">
        <v>8810</v>
      </c>
      <c r="V17" s="84"/>
      <c r="W17" s="84">
        <v>1614374686</v>
      </c>
      <c r="X17" s="84"/>
      <c r="Y17" s="84">
        <v>1742758519.5</v>
      </c>
      <c r="AA17" s="85">
        <f>Y17/'سرمایه گذاری ها'!$O$17</f>
        <v>7.6998593972431662E-3</v>
      </c>
    </row>
    <row r="18" spans="3:27" x14ac:dyDescent="0.8">
      <c r="C18" s="59" t="s">
        <v>198</v>
      </c>
      <c r="D18" s="110"/>
      <c r="E18" s="84">
        <v>81500</v>
      </c>
      <c r="F18" s="84"/>
      <c r="G18" s="84">
        <v>1573842111</v>
      </c>
      <c r="H18" s="84"/>
      <c r="I18" s="84">
        <v>1519032656.25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81500</v>
      </c>
      <c r="T18" s="84"/>
      <c r="U18" s="84">
        <v>18660</v>
      </c>
      <c r="V18" s="84"/>
      <c r="W18" s="84">
        <v>1573842111</v>
      </c>
      <c r="X18" s="84"/>
      <c r="Y18" s="84">
        <v>1511741299.5</v>
      </c>
      <c r="AA18" s="85">
        <f>Y18/'سرمایه گذاری ها'!$O$17</f>
        <v>6.6791786245263968E-3</v>
      </c>
    </row>
    <row r="19" spans="3:27" x14ac:dyDescent="0.8">
      <c r="C19" s="59" t="s">
        <v>199</v>
      </c>
      <c r="D19" s="110"/>
      <c r="E19" s="84">
        <v>166467</v>
      </c>
      <c r="F19" s="84"/>
      <c r="G19" s="84">
        <v>704130070</v>
      </c>
      <c r="H19" s="84"/>
      <c r="I19" s="84">
        <v>673985871.45854998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166467</v>
      </c>
      <c r="T19" s="84"/>
      <c r="U19" s="84">
        <v>3789</v>
      </c>
      <c r="V19" s="84"/>
      <c r="W19" s="84">
        <v>704130070</v>
      </c>
      <c r="X19" s="84"/>
      <c r="Y19" s="84">
        <v>626990539.39514995</v>
      </c>
      <c r="AA19" s="85">
        <f>Y19/'سرمایه گذاری ها'!$O$17</f>
        <v>2.7701709345993569E-3</v>
      </c>
    </row>
    <row r="20" spans="3:27" x14ac:dyDescent="0.8">
      <c r="C20" s="59" t="s">
        <v>171</v>
      </c>
      <c r="D20" s="110"/>
      <c r="E20" s="84">
        <v>15754</v>
      </c>
      <c r="F20" s="84"/>
      <c r="G20" s="84">
        <v>295988918</v>
      </c>
      <c r="H20" s="84"/>
      <c r="I20" s="84">
        <v>317261282.29830003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15754</v>
      </c>
      <c r="T20" s="84"/>
      <c r="U20" s="84">
        <v>18800</v>
      </c>
      <c r="V20" s="84"/>
      <c r="W20" s="84">
        <v>295988918</v>
      </c>
      <c r="X20" s="84"/>
      <c r="Y20" s="84">
        <v>294412957.56</v>
      </c>
      <c r="AA20" s="85">
        <f>Y20/'سرمایه گذاری ها'!$O$17</f>
        <v>1.3007759552303938E-3</v>
      </c>
    </row>
    <row r="21" spans="3:27" x14ac:dyDescent="0.8">
      <c r="C21" s="59" t="s">
        <v>116</v>
      </c>
      <c r="D21" s="110"/>
      <c r="E21" s="84">
        <v>4</v>
      </c>
      <c r="F21" s="84"/>
      <c r="G21" s="84">
        <v>215148</v>
      </c>
      <c r="H21" s="84"/>
      <c r="I21" s="84">
        <v>298811.43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4</v>
      </c>
      <c r="T21" s="84"/>
      <c r="U21" s="84">
        <v>79700</v>
      </c>
      <c r="V21" s="84"/>
      <c r="W21" s="84">
        <v>215148</v>
      </c>
      <c r="X21" s="84"/>
      <c r="Y21" s="84">
        <v>316903.14</v>
      </c>
      <c r="AA21" s="85">
        <f>Y21/'سرمایه گذاری ها'!$O$17</f>
        <v>1.4001421271174951E-6</v>
      </c>
    </row>
    <row r="22" spans="3:27" x14ac:dyDescent="0.8">
      <c r="E22" s="84"/>
      <c r="G22" s="84"/>
      <c r="I22" s="84"/>
      <c r="K22" s="84"/>
      <c r="M22" s="84"/>
      <c r="O22" s="84"/>
      <c r="Q22" s="84"/>
      <c r="S22" s="84"/>
      <c r="U22" s="84"/>
      <c r="W22" s="84"/>
      <c r="Y22" s="84"/>
      <c r="AA22" s="85"/>
    </row>
    <row r="23" spans="3:27" ht="33.75" thickBot="1" x14ac:dyDescent="0.85">
      <c r="C23" s="59" t="s">
        <v>80</v>
      </c>
      <c r="E23" s="86">
        <f>SUM(E11:E22)</f>
        <v>6611897</v>
      </c>
      <c r="F23" s="84"/>
      <c r="G23" s="86">
        <f>SUM(G11:G22)</f>
        <v>28972584839</v>
      </c>
      <c r="H23" s="84"/>
      <c r="I23" s="86">
        <f>SUM(I11:I22)</f>
        <v>29755844278.830452</v>
      </c>
      <c r="J23" s="84"/>
      <c r="K23" s="86">
        <f>SUM(K11:K22)</f>
        <v>0</v>
      </c>
      <c r="L23" s="84"/>
      <c r="M23" s="86">
        <f>SUM(M11:M22)</f>
        <v>0</v>
      </c>
      <c r="N23" s="84"/>
      <c r="O23" s="86">
        <f>SUM(O11:O22)</f>
        <v>0</v>
      </c>
      <c r="P23" s="84"/>
      <c r="Q23" s="86">
        <f>SUM(Q11:Q22)</f>
        <v>0</v>
      </c>
      <c r="R23" s="84">
        <f>SUM(R11:R21)</f>
        <v>0</v>
      </c>
      <c r="S23" s="86">
        <f>SUM(S11:S21)</f>
        <v>6611897</v>
      </c>
      <c r="T23" s="84"/>
      <c r="U23" s="86"/>
      <c r="V23" s="84"/>
      <c r="W23" s="86">
        <f>SUM(W11:W22)</f>
        <v>28972584839</v>
      </c>
      <c r="X23" s="84"/>
      <c r="Y23" s="86">
        <f>SUM(Y11:Y22)</f>
        <v>30501858760.80035</v>
      </c>
      <c r="Z23" s="84"/>
      <c r="AA23" s="89">
        <f>SUM(AA11:AA22)</f>
        <v>0.1347633772463864</v>
      </c>
    </row>
    <row r="24" spans="3:27" ht="33.75" thickTop="1" x14ac:dyDescent="0.8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113"/>
    </row>
    <row r="25" spans="3:27" ht="30.75" customHeight="1" x14ac:dyDescent="0.95">
      <c r="O25" s="94">
        <v>2</v>
      </c>
    </row>
    <row r="43" spans="4:4" x14ac:dyDescent="0.8">
      <c r="D43" s="59" t="s">
        <v>148</v>
      </c>
    </row>
  </sheetData>
  <sortState xmlns:xlrd2="http://schemas.microsoft.com/office/spreadsheetml/2017/richdata2" ref="C11:AA21">
    <sortCondition descending="1" ref="Y11:Y21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2:28" ht="30" x14ac:dyDescent="0.6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28" ht="30" x14ac:dyDescent="0.6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7" t="s">
        <v>196</v>
      </c>
      <c r="E8" s="137" t="s">
        <v>2</v>
      </c>
      <c r="F8" s="137" t="s">
        <v>2</v>
      </c>
      <c r="G8" s="137" t="s">
        <v>2</v>
      </c>
      <c r="H8" s="137" t="s">
        <v>2</v>
      </c>
      <c r="I8" s="137" t="s">
        <v>2</v>
      </c>
      <c r="J8" s="137" t="s">
        <v>2</v>
      </c>
      <c r="K8" s="15"/>
      <c r="L8" s="137" t="s">
        <v>201</v>
      </c>
      <c r="M8" s="137" t="s">
        <v>4</v>
      </c>
      <c r="N8" s="137" t="s">
        <v>4</v>
      </c>
      <c r="O8" s="137" t="s">
        <v>4</v>
      </c>
      <c r="P8" s="137" t="s">
        <v>4</v>
      </c>
      <c r="Q8" s="137" t="s">
        <v>4</v>
      </c>
      <c r="R8" s="137" t="s">
        <v>4</v>
      </c>
      <c r="S8" s="15"/>
    </row>
    <row r="9" spans="2:28" ht="30" x14ac:dyDescent="0.6">
      <c r="B9" s="21" t="s">
        <v>1</v>
      </c>
      <c r="C9" s="15"/>
      <c r="D9" s="18" t="s">
        <v>196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3"/>
  <sheetViews>
    <sheetView rightToLeft="1" view="pageBreakPreview" topLeftCell="C1" zoomScale="90" zoomScaleNormal="90" zoomScaleSheetLayoutView="90" workbookViewId="0">
      <selection activeCell="P27" sqref="P27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9" t="s">
        <v>194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2:38" ht="39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2:38" ht="39" x14ac:dyDescent="0.6">
      <c r="B4" s="139" t="s">
        <v>200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2" t="s">
        <v>19</v>
      </c>
      <c r="C10" s="122" t="s">
        <v>19</v>
      </c>
      <c r="D10" s="122" t="s">
        <v>19</v>
      </c>
      <c r="E10" s="122" t="s">
        <v>19</v>
      </c>
      <c r="F10" s="122" t="s">
        <v>19</v>
      </c>
      <c r="G10" s="122" t="s">
        <v>19</v>
      </c>
      <c r="H10" s="122" t="s">
        <v>19</v>
      </c>
      <c r="I10" s="122" t="s">
        <v>19</v>
      </c>
      <c r="J10" s="122" t="s">
        <v>19</v>
      </c>
      <c r="K10" s="122" t="s">
        <v>19</v>
      </c>
      <c r="L10" s="122" t="s">
        <v>19</v>
      </c>
      <c r="M10" s="122" t="s">
        <v>19</v>
      </c>
      <c r="N10" s="122" t="s">
        <v>19</v>
      </c>
      <c r="P10" s="122" t="s">
        <v>196</v>
      </c>
      <c r="Q10" s="122" t="s">
        <v>2</v>
      </c>
      <c r="R10" s="122" t="s">
        <v>2</v>
      </c>
      <c r="S10" s="122" t="s">
        <v>2</v>
      </c>
      <c r="T10" s="122" t="s">
        <v>2</v>
      </c>
      <c r="V10" s="122" t="s">
        <v>3</v>
      </c>
      <c r="W10" s="122" t="s">
        <v>3</v>
      </c>
      <c r="X10" s="122" t="s">
        <v>3</v>
      </c>
      <c r="Y10" s="122" t="s">
        <v>3</v>
      </c>
      <c r="Z10" s="122" t="s">
        <v>3</v>
      </c>
      <c r="AA10" s="122" t="s">
        <v>3</v>
      </c>
      <c r="AB10" s="122" t="s">
        <v>3</v>
      </c>
      <c r="AD10" s="122" t="s">
        <v>201</v>
      </c>
      <c r="AE10" s="122" t="s">
        <v>4</v>
      </c>
      <c r="AF10" s="122" t="s">
        <v>4</v>
      </c>
      <c r="AG10" s="122" t="s">
        <v>4</v>
      </c>
      <c r="AH10" s="122" t="s">
        <v>4</v>
      </c>
      <c r="AI10" s="122" t="s">
        <v>4</v>
      </c>
      <c r="AJ10" s="122" t="s">
        <v>4</v>
      </c>
      <c r="AK10" s="122" t="s">
        <v>4</v>
      </c>
      <c r="AL10" s="122" t="s">
        <v>4</v>
      </c>
    </row>
    <row r="11" spans="2:38" s="16" customFormat="1" ht="45.75" customHeight="1" x14ac:dyDescent="0.6">
      <c r="B11" s="125" t="s">
        <v>20</v>
      </c>
      <c r="C11" s="24"/>
      <c r="D11" s="125" t="s">
        <v>21</v>
      </c>
      <c r="E11" s="24"/>
      <c r="F11" s="125" t="s">
        <v>22</v>
      </c>
      <c r="G11" s="24"/>
      <c r="H11" s="125" t="s">
        <v>23</v>
      </c>
      <c r="I11" s="24"/>
      <c r="J11" s="125" t="s">
        <v>87</v>
      </c>
      <c r="K11" s="24"/>
      <c r="L11" s="125" t="s">
        <v>25</v>
      </c>
      <c r="M11" s="24"/>
      <c r="N11" s="125" t="s">
        <v>18</v>
      </c>
      <c r="P11" s="125" t="s">
        <v>5</v>
      </c>
      <c r="Q11" s="24"/>
      <c r="R11" s="125" t="s">
        <v>6</v>
      </c>
      <c r="S11" s="24"/>
      <c r="T11" s="125" t="s">
        <v>7</v>
      </c>
      <c r="V11" s="125" t="s">
        <v>8</v>
      </c>
      <c r="W11" s="125" t="s">
        <v>8</v>
      </c>
      <c r="X11" s="125" t="s">
        <v>8</v>
      </c>
      <c r="Z11" s="125" t="s">
        <v>9</v>
      </c>
      <c r="AA11" s="125" t="s">
        <v>9</v>
      </c>
      <c r="AB11" s="125" t="s">
        <v>9</v>
      </c>
      <c r="AD11" s="125" t="s">
        <v>5</v>
      </c>
      <c r="AE11" s="24"/>
      <c r="AF11" s="125" t="s">
        <v>26</v>
      </c>
      <c r="AG11" s="24"/>
      <c r="AH11" s="125" t="s">
        <v>6</v>
      </c>
      <c r="AI11" s="24"/>
      <c r="AJ11" s="125" t="s">
        <v>7</v>
      </c>
      <c r="AK11" s="24"/>
      <c r="AL11" s="125" t="s">
        <v>11</v>
      </c>
    </row>
    <row r="12" spans="2:38" s="16" customFormat="1" ht="45.75" customHeight="1" x14ac:dyDescent="0.6">
      <c r="B12" s="126" t="s">
        <v>20</v>
      </c>
      <c r="C12" s="25"/>
      <c r="D12" s="126" t="s">
        <v>21</v>
      </c>
      <c r="E12" s="25"/>
      <c r="F12" s="126" t="s">
        <v>22</v>
      </c>
      <c r="G12" s="25"/>
      <c r="H12" s="126" t="s">
        <v>23</v>
      </c>
      <c r="I12" s="25"/>
      <c r="J12" s="126" t="s">
        <v>24</v>
      </c>
      <c r="K12" s="25"/>
      <c r="L12" s="126" t="s">
        <v>25</v>
      </c>
      <c r="M12" s="25"/>
      <c r="N12" s="126" t="s">
        <v>18</v>
      </c>
      <c r="P12" s="126" t="s">
        <v>5</v>
      </c>
      <c r="Q12" s="25"/>
      <c r="R12" s="126" t="s">
        <v>6</v>
      </c>
      <c r="S12" s="25"/>
      <c r="T12" s="126" t="s">
        <v>7</v>
      </c>
      <c r="V12" s="126" t="s">
        <v>5</v>
      </c>
      <c r="W12" s="25"/>
      <c r="X12" s="126" t="s">
        <v>6</v>
      </c>
      <c r="Z12" s="126" t="s">
        <v>5</v>
      </c>
      <c r="AA12" s="25"/>
      <c r="AB12" s="126" t="s">
        <v>12</v>
      </c>
      <c r="AD12" s="126" t="s">
        <v>5</v>
      </c>
      <c r="AE12" s="25"/>
      <c r="AF12" s="126" t="s">
        <v>26</v>
      </c>
      <c r="AG12" s="25"/>
      <c r="AH12" s="126" t="s">
        <v>6</v>
      </c>
      <c r="AI12" s="25"/>
      <c r="AJ12" s="126" t="s">
        <v>7</v>
      </c>
      <c r="AK12" s="25"/>
      <c r="AL12" s="126" t="s">
        <v>11</v>
      </c>
    </row>
    <row r="13" spans="2:38" ht="21.75" x14ac:dyDescent="0.6">
      <c r="B13" s="3" t="s">
        <v>142</v>
      </c>
      <c r="C13" s="110"/>
      <c r="D13" s="3" t="s">
        <v>95</v>
      </c>
      <c r="E13" s="3"/>
      <c r="F13" s="3" t="s">
        <v>95</v>
      </c>
      <c r="G13" s="110"/>
      <c r="H13" s="3" t="s">
        <v>143</v>
      </c>
      <c r="I13" s="3"/>
      <c r="J13" s="3" t="s">
        <v>146</v>
      </c>
      <c r="K13" s="110"/>
      <c r="L13" s="3">
        <v>0</v>
      </c>
      <c r="M13" s="3"/>
      <c r="N13" s="3">
        <v>0</v>
      </c>
      <c r="O13" s="3"/>
      <c r="P13" s="3">
        <v>36300</v>
      </c>
      <c r="Q13" s="3"/>
      <c r="R13" s="3">
        <v>21424262845</v>
      </c>
      <c r="S13" s="3"/>
      <c r="T13" s="3">
        <v>26096021938</v>
      </c>
      <c r="U13" s="3"/>
      <c r="V13" s="3">
        <v>0</v>
      </c>
      <c r="W13" s="3"/>
      <c r="X13" s="3">
        <v>0</v>
      </c>
      <c r="Y13" s="3"/>
      <c r="Z13" s="3">
        <v>4300</v>
      </c>
      <c r="AA13" s="3"/>
      <c r="AB13" s="3">
        <v>3087783927</v>
      </c>
      <c r="AC13" s="3"/>
      <c r="AD13" s="3">
        <v>32000</v>
      </c>
      <c r="AE13" s="3"/>
      <c r="AF13" s="3">
        <v>714267</v>
      </c>
      <c r="AG13" s="3"/>
      <c r="AH13" s="3">
        <v>18886402507</v>
      </c>
      <c r="AI13" s="3"/>
      <c r="AJ13" s="3">
        <v>22852401251</v>
      </c>
      <c r="AK13" s="2"/>
      <c r="AL13" s="67">
        <f>AJ13/'سرمایه گذاری ها'!$O$17</f>
        <v>0.10096652780820552</v>
      </c>
    </row>
    <row r="14" spans="2:38" ht="21.75" x14ac:dyDescent="0.6">
      <c r="B14" s="3" t="s">
        <v>176</v>
      </c>
      <c r="C14" s="110"/>
      <c r="D14" s="3" t="s">
        <v>95</v>
      </c>
      <c r="E14" s="3"/>
      <c r="F14" s="3" t="s">
        <v>95</v>
      </c>
      <c r="G14" s="110"/>
      <c r="H14" s="3" t="s">
        <v>177</v>
      </c>
      <c r="I14" s="3"/>
      <c r="J14" s="3" t="s">
        <v>178</v>
      </c>
      <c r="K14" s="110"/>
      <c r="L14" s="3">
        <v>0</v>
      </c>
      <c r="M14" s="3"/>
      <c r="N14" s="3">
        <v>0</v>
      </c>
      <c r="O14" s="3"/>
      <c r="P14" s="3">
        <v>21900</v>
      </c>
      <c r="Q14" s="3"/>
      <c r="R14" s="3">
        <v>17049790705</v>
      </c>
      <c r="S14" s="3"/>
      <c r="T14" s="3">
        <v>18838381324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21900</v>
      </c>
      <c r="AE14" s="3"/>
      <c r="AF14" s="3">
        <v>849822</v>
      </c>
      <c r="AG14" s="3"/>
      <c r="AH14" s="3">
        <v>17049790705</v>
      </c>
      <c r="AI14" s="3"/>
      <c r="AJ14" s="3">
        <v>18607728537</v>
      </c>
      <c r="AK14" s="2"/>
      <c r="AL14" s="67">
        <f>AJ14/'سرمایه گذاری ها'!$O$17</f>
        <v>8.2212705795910057E-2</v>
      </c>
    </row>
    <row r="15" spans="2:38" ht="21.75" x14ac:dyDescent="0.6">
      <c r="B15" s="3" t="s">
        <v>119</v>
      </c>
      <c r="C15" s="110"/>
      <c r="D15" s="3" t="s">
        <v>95</v>
      </c>
      <c r="E15" s="3"/>
      <c r="F15" s="3" t="s">
        <v>95</v>
      </c>
      <c r="G15" s="110"/>
      <c r="H15" s="3" t="s">
        <v>60</v>
      </c>
      <c r="I15" s="3"/>
      <c r="J15" s="3" t="s">
        <v>187</v>
      </c>
      <c r="K15" s="110"/>
      <c r="L15" s="3">
        <v>0</v>
      </c>
      <c r="M15" s="3"/>
      <c r="N15" s="3">
        <v>0</v>
      </c>
      <c r="O15" s="3"/>
      <c r="P15" s="3">
        <v>10700</v>
      </c>
      <c r="Q15" s="3"/>
      <c r="R15" s="3">
        <v>9072288501</v>
      </c>
      <c r="S15" s="3"/>
      <c r="T15" s="3">
        <v>9589720148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10700</v>
      </c>
      <c r="AE15" s="3"/>
      <c r="AF15" s="3">
        <v>881656</v>
      </c>
      <c r="AG15" s="3"/>
      <c r="AH15" s="3">
        <v>9072288501</v>
      </c>
      <c r="AI15" s="3"/>
      <c r="AJ15" s="3">
        <v>9432009338</v>
      </c>
      <c r="AK15" s="2"/>
      <c r="AL15" s="67">
        <f>AJ15/'سرمایه گذاری ها'!$O$17</f>
        <v>4.1672523716550731E-2</v>
      </c>
    </row>
    <row r="16" spans="2:38" ht="21.75" x14ac:dyDescent="0.6">
      <c r="B16" s="3" t="s">
        <v>117</v>
      </c>
      <c r="C16" s="110"/>
      <c r="D16" s="3" t="s">
        <v>95</v>
      </c>
      <c r="E16" s="3"/>
      <c r="F16" s="3" t="s">
        <v>95</v>
      </c>
      <c r="G16" s="110"/>
      <c r="H16" s="3" t="s">
        <v>60</v>
      </c>
      <c r="I16" s="3"/>
      <c r="J16" s="3" t="s">
        <v>118</v>
      </c>
      <c r="K16" s="110"/>
      <c r="L16" s="3">
        <v>0</v>
      </c>
      <c r="M16" s="3"/>
      <c r="N16" s="3">
        <v>0</v>
      </c>
      <c r="O16" s="3"/>
      <c r="P16" s="3">
        <v>11060</v>
      </c>
      <c r="Q16" s="3"/>
      <c r="R16" s="3">
        <v>7214273223</v>
      </c>
      <c r="S16" s="3"/>
      <c r="T16" s="3">
        <v>9024872345</v>
      </c>
      <c r="U16" s="3"/>
      <c r="V16" s="3">
        <v>0</v>
      </c>
      <c r="W16" s="3"/>
      <c r="X16" s="3">
        <v>0</v>
      </c>
      <c r="Y16" s="3"/>
      <c r="Z16" s="3">
        <v>100</v>
      </c>
      <c r="AA16" s="3"/>
      <c r="AB16" s="3">
        <v>79995499</v>
      </c>
      <c r="AC16" s="3"/>
      <c r="AD16" s="3">
        <v>10960</v>
      </c>
      <c r="AE16" s="3"/>
      <c r="AF16" s="3">
        <v>805063</v>
      </c>
      <c r="AG16" s="3"/>
      <c r="AH16" s="3">
        <v>7149044713</v>
      </c>
      <c r="AI16" s="3"/>
      <c r="AJ16" s="3">
        <v>8821891222</v>
      </c>
      <c r="AK16" s="2"/>
      <c r="AL16" s="67">
        <f>AJ16/'سرمایه گذاری ها'!$O$17</f>
        <v>3.8976898558879029E-2</v>
      </c>
    </row>
    <row r="17" spans="2:38" ht="21.75" x14ac:dyDescent="0.6">
      <c r="B17" s="3" t="s">
        <v>144</v>
      </c>
      <c r="C17" s="110"/>
      <c r="D17" s="3" t="s">
        <v>95</v>
      </c>
      <c r="E17" s="3"/>
      <c r="F17" s="3" t="s">
        <v>95</v>
      </c>
      <c r="G17" s="110"/>
      <c r="H17" s="3" t="s">
        <v>145</v>
      </c>
      <c r="I17" s="3"/>
      <c r="J17" s="3" t="s">
        <v>147</v>
      </c>
      <c r="K17" s="110"/>
      <c r="L17" s="3">
        <v>0</v>
      </c>
      <c r="M17" s="3"/>
      <c r="N17" s="3">
        <v>0</v>
      </c>
      <c r="O17" s="3"/>
      <c r="P17" s="3">
        <v>14000</v>
      </c>
      <c r="Q17" s="3"/>
      <c r="R17" s="3">
        <v>8031117514</v>
      </c>
      <c r="S17" s="3"/>
      <c r="T17" s="3">
        <v>9574012395</v>
      </c>
      <c r="U17" s="3"/>
      <c r="V17" s="3">
        <v>0</v>
      </c>
      <c r="W17" s="3"/>
      <c r="X17" s="3">
        <v>0</v>
      </c>
      <c r="Y17" s="3"/>
      <c r="Z17" s="3">
        <v>2000</v>
      </c>
      <c r="AA17" s="3"/>
      <c r="AB17" s="3">
        <v>1380318000</v>
      </c>
      <c r="AC17" s="3"/>
      <c r="AD17" s="3">
        <v>12000</v>
      </c>
      <c r="AE17" s="3"/>
      <c r="AF17" s="3">
        <v>685711</v>
      </c>
      <c r="AG17" s="3"/>
      <c r="AH17" s="3">
        <v>6883815012</v>
      </c>
      <c r="AI17" s="3"/>
      <c r="AJ17" s="3">
        <v>8227040578</v>
      </c>
      <c r="AK17" s="2"/>
      <c r="AL17" s="67">
        <f>AJ17/'سرمایه گذاری ها'!$O$17</f>
        <v>3.6348728178467613E-2</v>
      </c>
    </row>
    <row r="18" spans="2:38" ht="21.75" x14ac:dyDescent="0.6">
      <c r="B18" s="3" t="s">
        <v>179</v>
      </c>
      <c r="C18" s="110"/>
      <c r="D18" s="3" t="s">
        <v>95</v>
      </c>
      <c r="E18" s="3"/>
      <c r="F18" s="3" t="s">
        <v>95</v>
      </c>
      <c r="G18" s="110"/>
      <c r="H18" s="3" t="s">
        <v>174</v>
      </c>
      <c r="I18" s="3"/>
      <c r="J18" s="3" t="s">
        <v>180</v>
      </c>
      <c r="K18" s="110"/>
      <c r="L18" s="3">
        <v>0</v>
      </c>
      <c r="M18" s="3"/>
      <c r="N18" s="3">
        <v>0</v>
      </c>
      <c r="O18" s="3"/>
      <c r="P18" s="3">
        <v>11000</v>
      </c>
      <c r="Q18" s="3"/>
      <c r="R18" s="3">
        <v>6400631832</v>
      </c>
      <c r="S18" s="3"/>
      <c r="T18" s="3">
        <v>6727942339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11000</v>
      </c>
      <c r="AE18" s="3"/>
      <c r="AF18" s="3">
        <v>611476</v>
      </c>
      <c r="AG18" s="3"/>
      <c r="AH18" s="3">
        <v>6400631832</v>
      </c>
      <c r="AI18" s="3"/>
      <c r="AJ18" s="3">
        <v>6725016869</v>
      </c>
      <c r="AK18" s="2"/>
      <c r="AL18" s="67">
        <f>AJ18/'سرمایه گذاری ها'!$O$17</f>
        <v>2.9712483832955071E-2</v>
      </c>
    </row>
    <row r="19" spans="2:38" ht="21.75" x14ac:dyDescent="0.6">
      <c r="B19" s="3" t="s">
        <v>173</v>
      </c>
      <c r="C19" s="110"/>
      <c r="D19" s="3" t="s">
        <v>95</v>
      </c>
      <c r="E19" s="3"/>
      <c r="F19" s="3" t="s">
        <v>95</v>
      </c>
      <c r="G19" s="110"/>
      <c r="H19" s="3" t="s">
        <v>174</v>
      </c>
      <c r="I19" s="3"/>
      <c r="J19" s="3" t="s">
        <v>175</v>
      </c>
      <c r="K19" s="110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6570107952</v>
      </c>
      <c r="U19" s="3"/>
      <c r="V19" s="3">
        <v>0</v>
      </c>
      <c r="W19" s="3"/>
      <c r="X19" s="3">
        <v>0</v>
      </c>
      <c r="Y19" s="3"/>
      <c r="Z19" s="3">
        <v>500</v>
      </c>
      <c r="AA19" s="3"/>
      <c r="AB19" s="3">
        <v>312567339</v>
      </c>
      <c r="AC19" s="3"/>
      <c r="AD19" s="3">
        <v>10000</v>
      </c>
      <c r="AE19" s="3"/>
      <c r="AF19" s="3">
        <v>625768</v>
      </c>
      <c r="AG19" s="3"/>
      <c r="AH19" s="3">
        <v>5750967885</v>
      </c>
      <c r="AI19" s="3"/>
      <c r="AJ19" s="3">
        <v>6256545795</v>
      </c>
      <c r="AK19" s="2"/>
      <c r="AL19" s="67">
        <f>AJ19/'سرمایه گذاری ها'!$O$17</f>
        <v>2.7642683937493709E-2</v>
      </c>
    </row>
    <row r="20" spans="2:38" ht="21.75" x14ac:dyDescent="0.6">
      <c r="B20" s="3" t="s">
        <v>192</v>
      </c>
      <c r="C20" s="110"/>
      <c r="D20" s="3" t="s">
        <v>95</v>
      </c>
      <c r="E20" s="3"/>
      <c r="F20" s="3" t="s">
        <v>95</v>
      </c>
      <c r="G20" s="110"/>
      <c r="H20" s="3" t="s">
        <v>177</v>
      </c>
      <c r="I20" s="3"/>
      <c r="J20" s="3" t="s">
        <v>193</v>
      </c>
      <c r="K20" s="110"/>
      <c r="L20" s="3">
        <v>0</v>
      </c>
      <c r="M20" s="3"/>
      <c r="N20" s="3">
        <v>0</v>
      </c>
      <c r="O20" s="3"/>
      <c r="P20" s="3">
        <v>8300</v>
      </c>
      <c r="Q20" s="3"/>
      <c r="R20" s="3">
        <v>5315139188</v>
      </c>
      <c r="S20" s="3"/>
      <c r="T20" s="3">
        <v>5443116056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8300</v>
      </c>
      <c r="AE20" s="3"/>
      <c r="AF20" s="3">
        <v>656384</v>
      </c>
      <c r="AG20" s="3"/>
      <c r="AH20" s="3">
        <v>5315139188</v>
      </c>
      <c r="AI20" s="3"/>
      <c r="AJ20" s="3">
        <v>5446999752</v>
      </c>
      <c r="AK20" s="2"/>
      <c r="AL20" s="67">
        <f>AJ20/'سرمایه گذاری ها'!$O$17</f>
        <v>2.4065945888619936E-2</v>
      </c>
    </row>
    <row r="21" spans="2:38" ht="21.75" x14ac:dyDescent="0.6">
      <c r="B21" s="3" t="s">
        <v>97</v>
      </c>
      <c r="C21" s="110"/>
      <c r="D21" s="3" t="s">
        <v>95</v>
      </c>
      <c r="E21" s="3"/>
      <c r="F21" s="3" t="s">
        <v>95</v>
      </c>
      <c r="G21" s="110"/>
      <c r="H21" s="3" t="s">
        <v>60</v>
      </c>
      <c r="I21" s="3"/>
      <c r="J21" s="3" t="s">
        <v>152</v>
      </c>
      <c r="K21" s="110"/>
      <c r="L21" s="3">
        <v>0</v>
      </c>
      <c r="M21" s="3"/>
      <c r="N21" s="3">
        <v>0</v>
      </c>
      <c r="O21" s="3"/>
      <c r="P21" s="3">
        <v>6000</v>
      </c>
      <c r="Q21" s="3"/>
      <c r="R21" s="3">
        <v>4612122214</v>
      </c>
      <c r="S21" s="3"/>
      <c r="T21" s="3">
        <v>5252041894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6000</v>
      </c>
      <c r="AE21" s="3"/>
      <c r="AF21" s="3">
        <v>862015</v>
      </c>
      <c r="AG21" s="3"/>
      <c r="AH21" s="3">
        <v>4612122214</v>
      </c>
      <c r="AI21" s="3"/>
      <c r="AJ21" s="3">
        <v>5171152558</v>
      </c>
      <c r="AK21" s="2"/>
      <c r="AL21" s="67">
        <f>AJ21/'سرمایه گذاری ها'!$O$17</f>
        <v>2.2847197229434825E-2</v>
      </c>
    </row>
    <row r="22" spans="2:38" ht="21.75" x14ac:dyDescent="0.6">
      <c r="B22" s="3" t="s">
        <v>96</v>
      </c>
      <c r="C22" s="110"/>
      <c r="D22" s="3" t="s">
        <v>95</v>
      </c>
      <c r="E22" s="3"/>
      <c r="F22" s="3" t="s">
        <v>95</v>
      </c>
      <c r="G22" s="110"/>
      <c r="H22" s="3" t="s">
        <v>60</v>
      </c>
      <c r="I22" s="3"/>
      <c r="J22" s="3" t="s">
        <v>186</v>
      </c>
      <c r="K22" s="110"/>
      <c r="L22" s="3">
        <v>0</v>
      </c>
      <c r="M22" s="3"/>
      <c r="N22" s="3">
        <v>0</v>
      </c>
      <c r="O22" s="3"/>
      <c r="P22" s="3">
        <v>5100</v>
      </c>
      <c r="Q22" s="3"/>
      <c r="R22" s="3">
        <v>3881802446</v>
      </c>
      <c r="S22" s="3"/>
      <c r="T22" s="3">
        <v>4359832037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5100</v>
      </c>
      <c r="AE22" s="3"/>
      <c r="AF22" s="3">
        <v>843790</v>
      </c>
      <c r="AG22" s="3"/>
      <c r="AH22" s="3">
        <v>3881802446</v>
      </c>
      <c r="AI22" s="3"/>
      <c r="AJ22" s="3">
        <v>4302549021</v>
      </c>
      <c r="AK22" s="2"/>
      <c r="AL22" s="67">
        <f>AJ22/'سرمایه گذاری ها'!$O$17</f>
        <v>1.9009531234970522E-2</v>
      </c>
    </row>
    <row r="23" spans="2:38" ht="21.75" x14ac:dyDescent="0.6">
      <c r="B23" s="3" t="s">
        <v>98</v>
      </c>
      <c r="C23" s="110"/>
      <c r="D23" s="3" t="s">
        <v>95</v>
      </c>
      <c r="E23" s="3"/>
      <c r="F23" s="3" t="s">
        <v>95</v>
      </c>
      <c r="G23" s="110"/>
      <c r="H23" s="3" t="s">
        <v>150</v>
      </c>
      <c r="I23" s="3"/>
      <c r="J23" s="3" t="s">
        <v>151</v>
      </c>
      <c r="K23" s="110"/>
      <c r="L23" s="3">
        <v>0</v>
      </c>
      <c r="M23" s="3"/>
      <c r="N23" s="3">
        <v>0</v>
      </c>
      <c r="O23" s="3"/>
      <c r="P23" s="3">
        <v>5000</v>
      </c>
      <c r="Q23" s="3"/>
      <c r="R23" s="3">
        <v>3244571969</v>
      </c>
      <c r="S23" s="3"/>
      <c r="T23" s="3">
        <v>4207982164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831370</v>
      </c>
      <c r="AG23" s="3"/>
      <c r="AH23" s="3">
        <v>3244571969</v>
      </c>
      <c r="AI23" s="3"/>
      <c r="AJ23" s="3">
        <v>4156096570</v>
      </c>
      <c r="AK23" s="2"/>
      <c r="AL23" s="67">
        <f>AJ23/'سرمایه گذاری ها'!$O$17</f>
        <v>1.8362474704496541E-2</v>
      </c>
    </row>
    <row r="24" spans="2:38" ht="21.75" x14ac:dyDescent="0.6">
      <c r="B24" s="3" t="s">
        <v>134</v>
      </c>
      <c r="C24" s="110"/>
      <c r="D24" s="3" t="s">
        <v>95</v>
      </c>
      <c r="E24" s="3"/>
      <c r="F24" s="3" t="s">
        <v>95</v>
      </c>
      <c r="G24" s="110"/>
      <c r="H24" s="3" t="s">
        <v>135</v>
      </c>
      <c r="I24" s="3"/>
      <c r="J24" s="3" t="s">
        <v>136</v>
      </c>
      <c r="K24" s="110"/>
      <c r="L24" s="3">
        <v>18</v>
      </c>
      <c r="M24" s="3"/>
      <c r="N24" s="3">
        <v>18</v>
      </c>
      <c r="O24" s="3"/>
      <c r="P24" s="3">
        <v>2330</v>
      </c>
      <c r="Q24" s="3"/>
      <c r="R24" s="3">
        <v>2179249000</v>
      </c>
      <c r="S24" s="3"/>
      <c r="T24" s="3">
        <v>2254225167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2330</v>
      </c>
      <c r="AE24" s="3"/>
      <c r="AF24" s="3">
        <v>980564</v>
      </c>
      <c r="AG24" s="3"/>
      <c r="AH24" s="3">
        <v>2179249000</v>
      </c>
      <c r="AI24" s="3"/>
      <c r="AJ24" s="3">
        <v>2284300015</v>
      </c>
      <c r="AK24" s="2"/>
      <c r="AL24" s="67">
        <f>AJ24/'سرمایه گذاری ها'!$O$17</f>
        <v>1.0092499184377365E-2</v>
      </c>
    </row>
    <row r="25" spans="2:38" ht="21.75" x14ac:dyDescent="0.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67"/>
    </row>
    <row r="26" spans="2:38" ht="27" thickBot="1" x14ac:dyDescent="0.65">
      <c r="B26" s="138" t="s">
        <v>80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2"/>
      <c r="P26" s="74">
        <f>SUM(P13:P25)</f>
        <v>142190</v>
      </c>
      <c r="Q26" s="28"/>
      <c r="R26" s="74">
        <f>SUM(R13:R25)</f>
        <v>94463765716</v>
      </c>
      <c r="S26" s="28"/>
      <c r="T26" s="74">
        <f>SUM(T13:T25)</f>
        <v>107938255759</v>
      </c>
      <c r="U26" s="28"/>
      <c r="V26" s="74">
        <f>SUM(V13:V25)</f>
        <v>0</v>
      </c>
      <c r="W26" s="28"/>
      <c r="X26" s="74">
        <f>SUM(X13:X25)</f>
        <v>0</v>
      </c>
      <c r="Y26" s="28"/>
      <c r="Z26" s="74">
        <f>SUM(Z13:Z25)</f>
        <v>6900</v>
      </c>
      <c r="AA26" s="28"/>
      <c r="AB26" s="74">
        <f>SUM(AB13:AB25)</f>
        <v>4860664765</v>
      </c>
      <c r="AC26" s="28"/>
      <c r="AD26" s="74">
        <f>SUM(AD13:AD25)</f>
        <v>135290</v>
      </c>
      <c r="AE26" s="75"/>
      <c r="AF26" s="74"/>
      <c r="AG26" s="28"/>
      <c r="AH26" s="74">
        <f>SUM(AH13:AH25)</f>
        <v>90425825972</v>
      </c>
      <c r="AI26" s="28"/>
      <c r="AJ26" s="74">
        <f>SUM(AJ13:AJ25)</f>
        <v>102283731506</v>
      </c>
      <c r="AK26" s="28"/>
      <c r="AL26" s="88">
        <f>SUM(AL13:AL25)</f>
        <v>0.45191020007036092</v>
      </c>
    </row>
    <row r="27" spans="2:38" ht="21" customHeight="1" thickTop="1" x14ac:dyDescent="0.6"/>
    <row r="33" spans="20:20" ht="33" x14ac:dyDescent="0.8">
      <c r="T33" s="59">
        <v>4</v>
      </c>
    </row>
  </sheetData>
  <sortState xmlns:xlrd2="http://schemas.microsoft.com/office/spreadsheetml/2017/richdata2" ref="B13:AJ24">
    <sortCondition descending="1" ref="AJ13:AJ24"/>
  </sortState>
  <mergeCells count="29"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9" t="s">
        <v>194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2:32" ht="39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</row>
    <row r="4" spans="2:32" ht="39" x14ac:dyDescent="0.6">
      <c r="B4" s="139" t="s">
        <v>200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4" t="s">
        <v>32</v>
      </c>
      <c r="C10" s="124" t="s">
        <v>32</v>
      </c>
      <c r="D10" s="124" t="s">
        <v>32</v>
      </c>
      <c r="E10" s="124" t="s">
        <v>32</v>
      </c>
      <c r="F10" s="124" t="s">
        <v>32</v>
      </c>
      <c r="G10" s="124" t="s">
        <v>32</v>
      </c>
      <c r="H10" s="124" t="s">
        <v>32</v>
      </c>
      <c r="I10" s="124" t="s">
        <v>32</v>
      </c>
      <c r="J10" s="124" t="s">
        <v>32</v>
      </c>
      <c r="L10" s="124" t="s">
        <v>196</v>
      </c>
      <c r="M10" s="124" t="s">
        <v>2</v>
      </c>
      <c r="N10" s="124" t="s">
        <v>2</v>
      </c>
      <c r="O10" s="124" t="s">
        <v>2</v>
      </c>
      <c r="P10" s="124" t="s">
        <v>2</v>
      </c>
      <c r="R10" s="124" t="s">
        <v>3</v>
      </c>
      <c r="S10" s="124" t="s">
        <v>3</v>
      </c>
      <c r="T10" s="124" t="s">
        <v>3</v>
      </c>
      <c r="U10" s="124" t="s">
        <v>3</v>
      </c>
      <c r="V10" s="124" t="s">
        <v>3</v>
      </c>
      <c r="W10" s="124" t="s">
        <v>3</v>
      </c>
      <c r="X10" s="124" t="s">
        <v>3</v>
      </c>
      <c r="Z10" s="124" t="s">
        <v>201</v>
      </c>
      <c r="AA10" s="124" t="s">
        <v>4</v>
      </c>
      <c r="AB10" s="124" t="s">
        <v>4</v>
      </c>
      <c r="AC10" s="124" t="s">
        <v>4</v>
      </c>
      <c r="AD10" s="124" t="s">
        <v>4</v>
      </c>
      <c r="AE10" s="124" t="s">
        <v>4</v>
      </c>
      <c r="AF10" s="124" t="s">
        <v>4</v>
      </c>
    </row>
    <row r="11" spans="2:32" s="16" customFormat="1" x14ac:dyDescent="0.6">
      <c r="B11" s="125" t="s">
        <v>33</v>
      </c>
      <c r="C11" s="24"/>
      <c r="D11" s="125" t="s">
        <v>87</v>
      </c>
      <c r="E11" s="24"/>
      <c r="F11" s="125" t="s">
        <v>25</v>
      </c>
      <c r="G11" s="24"/>
      <c r="H11" s="125" t="s">
        <v>34</v>
      </c>
      <c r="I11" s="24"/>
      <c r="J11" s="125" t="s">
        <v>22</v>
      </c>
      <c r="L11" s="125" t="s">
        <v>5</v>
      </c>
      <c r="M11" s="24"/>
      <c r="N11" s="125" t="s">
        <v>6</v>
      </c>
      <c r="O11" s="24"/>
      <c r="P11" s="125" t="s">
        <v>7</v>
      </c>
      <c r="R11" s="125" t="s">
        <v>8</v>
      </c>
      <c r="S11" s="125" t="s">
        <v>8</v>
      </c>
      <c r="T11" s="125" t="s">
        <v>8</v>
      </c>
      <c r="U11" s="24"/>
      <c r="V11" s="125" t="s">
        <v>9</v>
      </c>
      <c r="W11" s="125" t="s">
        <v>9</v>
      </c>
      <c r="X11" s="125" t="s">
        <v>9</v>
      </c>
      <c r="Z11" s="125" t="s">
        <v>5</v>
      </c>
      <c r="AA11" s="24"/>
      <c r="AB11" s="125" t="s">
        <v>6</v>
      </c>
      <c r="AC11" s="24"/>
      <c r="AD11" s="125" t="s">
        <v>7</v>
      </c>
      <c r="AE11" s="24"/>
      <c r="AF11" s="125" t="s">
        <v>35</v>
      </c>
    </row>
    <row r="12" spans="2:32" s="16" customFormat="1" ht="74.25" customHeight="1" x14ac:dyDescent="0.6">
      <c r="B12" s="126" t="s">
        <v>33</v>
      </c>
      <c r="C12" s="25"/>
      <c r="D12" s="126" t="s">
        <v>24</v>
      </c>
      <c r="E12" s="25"/>
      <c r="F12" s="126" t="s">
        <v>25</v>
      </c>
      <c r="G12" s="25"/>
      <c r="H12" s="126" t="s">
        <v>34</v>
      </c>
      <c r="I12" s="25"/>
      <c r="J12" s="126" t="s">
        <v>22</v>
      </c>
      <c r="L12" s="126" t="s">
        <v>5</v>
      </c>
      <c r="M12" s="25"/>
      <c r="N12" s="126" t="s">
        <v>6</v>
      </c>
      <c r="O12" s="25"/>
      <c r="P12" s="126" t="s">
        <v>7</v>
      </c>
      <c r="R12" s="126" t="s">
        <v>5</v>
      </c>
      <c r="S12" s="25"/>
      <c r="T12" s="126" t="s">
        <v>6</v>
      </c>
      <c r="U12" s="25"/>
      <c r="V12" s="126" t="s">
        <v>5</v>
      </c>
      <c r="W12" s="25"/>
      <c r="X12" s="126" t="s">
        <v>12</v>
      </c>
      <c r="Z12" s="126" t="s">
        <v>5</v>
      </c>
      <c r="AA12" s="25"/>
      <c r="AB12" s="126" t="s">
        <v>6</v>
      </c>
      <c r="AC12" s="25"/>
      <c r="AD12" s="126" t="s">
        <v>7</v>
      </c>
      <c r="AE12" s="25"/>
      <c r="AF12" s="126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0" t="s">
        <v>80</v>
      </c>
      <c r="C14" s="140"/>
      <c r="D14" s="140"/>
      <c r="E14" s="140"/>
      <c r="F14" s="140"/>
      <c r="G14" s="140"/>
      <c r="H14" s="140"/>
      <c r="I14" s="140"/>
      <c r="J14" s="140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8"/>
  <sheetViews>
    <sheetView rightToLeft="1" view="pageBreakPreview" topLeftCell="A5" zoomScale="89" zoomScaleNormal="100" zoomScaleSheetLayoutView="89" workbookViewId="0">
      <selection activeCell="L27" sqref="L27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29.25" customHeight="1" x14ac:dyDescent="0.55000000000000004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29.25" customHeight="1" x14ac:dyDescent="0.55000000000000004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3" t="s">
        <v>36</v>
      </c>
      <c r="D8" s="124" t="s">
        <v>37</v>
      </c>
      <c r="E8" s="124" t="s">
        <v>37</v>
      </c>
      <c r="F8" s="124" t="s">
        <v>37</v>
      </c>
      <c r="G8" s="124" t="s">
        <v>37</v>
      </c>
      <c r="H8" s="124" t="s">
        <v>37</v>
      </c>
      <c r="I8" s="124" t="s">
        <v>37</v>
      </c>
      <c r="J8" s="124" t="s">
        <v>37</v>
      </c>
      <c r="L8" s="124" t="s">
        <v>196</v>
      </c>
      <c r="N8" s="124" t="s">
        <v>3</v>
      </c>
      <c r="O8" s="124" t="s">
        <v>3</v>
      </c>
      <c r="P8" s="124" t="s">
        <v>3</v>
      </c>
      <c r="R8" s="124" t="s">
        <v>201</v>
      </c>
      <c r="S8" s="124" t="s">
        <v>4</v>
      </c>
      <c r="T8" s="124" t="s">
        <v>4</v>
      </c>
    </row>
    <row r="9" spans="2:28" s="4" customFormat="1" ht="63.75" customHeight="1" x14ac:dyDescent="0.55000000000000004">
      <c r="B9" s="143" t="s">
        <v>36</v>
      </c>
      <c r="D9" s="141" t="s">
        <v>155</v>
      </c>
      <c r="E9" s="42"/>
      <c r="F9" s="141" t="s">
        <v>38</v>
      </c>
      <c r="G9" s="42"/>
      <c r="H9" s="141" t="s">
        <v>39</v>
      </c>
      <c r="I9" s="42"/>
      <c r="J9" s="141" t="s">
        <v>25</v>
      </c>
      <c r="L9" s="141" t="s">
        <v>40</v>
      </c>
      <c r="N9" s="141" t="s">
        <v>41</v>
      </c>
      <c r="O9" s="42"/>
      <c r="P9" s="141" t="s">
        <v>42</v>
      </c>
      <c r="R9" s="141" t="s">
        <v>40</v>
      </c>
      <c r="S9" s="42"/>
      <c r="T9" s="142" t="s">
        <v>35</v>
      </c>
    </row>
    <row r="10" spans="2:28" s="4" customFormat="1" ht="21.75" customHeight="1" x14ac:dyDescent="0.55000000000000004">
      <c r="B10" s="5" t="s">
        <v>162</v>
      </c>
      <c r="C10" s="5"/>
      <c r="D10" s="30" t="s">
        <v>203</v>
      </c>
      <c r="E10" s="5"/>
      <c r="F10" s="5" t="s">
        <v>99</v>
      </c>
      <c r="G10" s="5"/>
      <c r="H10" s="5" t="s">
        <v>204</v>
      </c>
      <c r="I10" s="5"/>
      <c r="J10" s="31">
        <v>20.5</v>
      </c>
      <c r="K10" s="5"/>
      <c r="L10" s="31">
        <v>0</v>
      </c>
      <c r="M10" s="5"/>
      <c r="N10" s="31">
        <v>31500000000</v>
      </c>
      <c r="O10" s="5"/>
      <c r="P10" s="31">
        <v>0</v>
      </c>
      <c r="Q10" s="5"/>
      <c r="R10" s="31">
        <v>31500000000</v>
      </c>
      <c r="S10" s="5"/>
      <c r="T10" s="34">
        <f>R10/'سرمایه گذاری ها'!$O$17</f>
        <v>0.13917336699220176</v>
      </c>
    </row>
    <row r="11" spans="2:28" s="4" customFormat="1" ht="21.75" customHeight="1" x14ac:dyDescent="0.55000000000000004">
      <c r="B11" s="5" t="s">
        <v>183</v>
      </c>
      <c r="C11" s="5"/>
      <c r="D11" s="30" t="s">
        <v>188</v>
      </c>
      <c r="E11" s="5"/>
      <c r="F11" s="5" t="s">
        <v>99</v>
      </c>
      <c r="G11" s="5"/>
      <c r="H11" s="5" t="s">
        <v>189</v>
      </c>
      <c r="I11" s="5"/>
      <c r="J11" s="31">
        <v>23</v>
      </c>
      <c r="K11" s="5"/>
      <c r="L11" s="31">
        <v>31000000000</v>
      </c>
      <c r="M11" s="5"/>
      <c r="N11" s="31">
        <v>0</v>
      </c>
      <c r="O11" s="5"/>
      <c r="P11" s="31">
        <v>0</v>
      </c>
      <c r="Q11" s="5"/>
      <c r="R11" s="31">
        <v>31000000000</v>
      </c>
      <c r="S11" s="5"/>
      <c r="T11" s="34">
        <f>R11/'سرمایه گذاری ها'!$O$17</f>
        <v>0.13696426592883348</v>
      </c>
    </row>
    <row r="12" spans="2:28" s="4" customFormat="1" ht="21.75" customHeight="1" x14ac:dyDescent="0.55000000000000004">
      <c r="B12" s="5" t="s">
        <v>159</v>
      </c>
      <c r="C12" s="5"/>
      <c r="D12" s="30" t="s">
        <v>160</v>
      </c>
      <c r="E12" s="5"/>
      <c r="F12" s="5" t="s">
        <v>99</v>
      </c>
      <c r="G12" s="5"/>
      <c r="H12" s="5" t="s">
        <v>161</v>
      </c>
      <c r="I12" s="5"/>
      <c r="J12" s="31">
        <v>22</v>
      </c>
      <c r="K12" s="5"/>
      <c r="L12" s="31">
        <v>19500000000</v>
      </c>
      <c r="M12" s="5"/>
      <c r="N12" s="31">
        <v>0</v>
      </c>
      <c r="O12" s="5"/>
      <c r="P12" s="31">
        <v>0</v>
      </c>
      <c r="Q12" s="5"/>
      <c r="R12" s="31">
        <v>19500000000</v>
      </c>
      <c r="S12" s="5"/>
      <c r="T12" s="34">
        <f>R12/'سرمایه گذاری ها'!$O$17</f>
        <v>8.6154941471363003E-2</v>
      </c>
    </row>
    <row r="13" spans="2:28" s="4" customFormat="1" ht="21.75" customHeight="1" x14ac:dyDescent="0.55000000000000004">
      <c r="B13" s="5" t="s">
        <v>159</v>
      </c>
      <c r="C13" s="5"/>
      <c r="D13" s="30" t="s">
        <v>167</v>
      </c>
      <c r="E13" s="5"/>
      <c r="F13" s="5" t="s">
        <v>99</v>
      </c>
      <c r="G13" s="5"/>
      <c r="H13" s="5" t="s">
        <v>168</v>
      </c>
      <c r="I13" s="5"/>
      <c r="J13" s="31">
        <v>22</v>
      </c>
      <c r="K13" s="5"/>
      <c r="L13" s="31">
        <v>10000000000</v>
      </c>
      <c r="M13" s="5"/>
      <c r="N13" s="31">
        <v>0</v>
      </c>
      <c r="O13" s="5"/>
      <c r="P13" s="31">
        <v>0</v>
      </c>
      <c r="Q13" s="5"/>
      <c r="R13" s="31">
        <v>10000000000</v>
      </c>
      <c r="S13" s="5"/>
      <c r="T13" s="34">
        <f>R13/'سرمایه گذاری ها'!$O$17</f>
        <v>4.4182021267365638E-2</v>
      </c>
    </row>
    <row r="14" spans="2:28" s="4" customFormat="1" ht="21.75" customHeight="1" x14ac:dyDescent="0.55000000000000004">
      <c r="B14" s="5" t="s">
        <v>137</v>
      </c>
      <c r="C14" s="5"/>
      <c r="D14" s="30" t="s">
        <v>138</v>
      </c>
      <c r="E14" s="5"/>
      <c r="F14" s="5" t="s">
        <v>43</v>
      </c>
      <c r="G14" s="5"/>
      <c r="H14" s="5" t="s">
        <v>139</v>
      </c>
      <c r="I14" s="5"/>
      <c r="J14" s="31">
        <v>0</v>
      </c>
      <c r="K14" s="5"/>
      <c r="L14" s="31">
        <v>5176425517</v>
      </c>
      <c r="M14" s="5"/>
      <c r="N14" s="31">
        <v>7449538701</v>
      </c>
      <c r="O14" s="5"/>
      <c r="P14" s="31">
        <v>11103686796</v>
      </c>
      <c r="Q14" s="5"/>
      <c r="R14" s="31">
        <v>1522277422</v>
      </c>
      <c r="S14" s="5"/>
      <c r="T14" s="34">
        <f>R14/'سرمایه گذاری ها'!$O$17</f>
        <v>6.7257293433634537E-3</v>
      </c>
    </row>
    <row r="15" spans="2:28" s="4" customFormat="1" ht="21.75" customHeight="1" x14ac:dyDescent="0.55000000000000004">
      <c r="B15" s="5" t="s">
        <v>44</v>
      </c>
      <c r="C15" s="5"/>
      <c r="D15" s="30" t="s">
        <v>124</v>
      </c>
      <c r="E15" s="5"/>
      <c r="F15" s="5" t="s">
        <v>43</v>
      </c>
      <c r="G15" s="5"/>
      <c r="H15" s="5" t="s">
        <v>125</v>
      </c>
      <c r="I15" s="5"/>
      <c r="J15" s="31">
        <v>0</v>
      </c>
      <c r="K15" s="5"/>
      <c r="L15" s="31">
        <v>9023879</v>
      </c>
      <c r="M15" s="5"/>
      <c r="N15" s="31">
        <v>235702</v>
      </c>
      <c r="O15" s="5"/>
      <c r="P15" s="31">
        <v>1008000</v>
      </c>
      <c r="Q15" s="5"/>
      <c r="R15" s="31">
        <v>8251581</v>
      </c>
      <c r="S15" s="5"/>
      <c r="T15" s="34">
        <f>R15/'سرمایه گذاری ها'!$O$17</f>
        <v>3.6457152723139026E-5</v>
      </c>
    </row>
    <row r="16" spans="2:28" s="4" customFormat="1" ht="21.75" customHeight="1" x14ac:dyDescent="0.55000000000000004">
      <c r="B16" s="5" t="s">
        <v>101</v>
      </c>
      <c r="C16" s="5"/>
      <c r="D16" s="30" t="s">
        <v>131</v>
      </c>
      <c r="E16" s="5"/>
      <c r="F16" s="5" t="s">
        <v>43</v>
      </c>
      <c r="G16" s="5"/>
      <c r="H16" s="5" t="s">
        <v>132</v>
      </c>
      <c r="I16" s="5"/>
      <c r="J16" s="31">
        <v>0</v>
      </c>
      <c r="K16" s="5"/>
      <c r="L16" s="31">
        <v>8310135</v>
      </c>
      <c r="M16" s="5"/>
      <c r="N16" s="31">
        <v>0</v>
      </c>
      <c r="O16" s="5"/>
      <c r="P16" s="31">
        <v>420000</v>
      </c>
      <c r="Q16" s="5"/>
      <c r="R16" s="31">
        <v>7890135</v>
      </c>
      <c r="S16" s="5"/>
      <c r="T16" s="34">
        <f>R16/'سرمایه گذاری ها'!$O$17</f>
        <v>3.4860211237238599E-5</v>
      </c>
    </row>
    <row r="17" spans="2:20" s="4" customFormat="1" ht="21.75" customHeight="1" x14ac:dyDescent="0.55000000000000004">
      <c r="B17" s="5" t="s">
        <v>102</v>
      </c>
      <c r="C17" s="5"/>
      <c r="D17" s="30" t="s">
        <v>122</v>
      </c>
      <c r="E17" s="5"/>
      <c r="F17" s="5" t="s">
        <v>43</v>
      </c>
      <c r="G17" s="5"/>
      <c r="H17" s="5" t="s">
        <v>123</v>
      </c>
      <c r="I17" s="5"/>
      <c r="J17" s="31">
        <v>0</v>
      </c>
      <c r="K17" s="5"/>
      <c r="L17" s="31">
        <v>7526657</v>
      </c>
      <c r="M17" s="5"/>
      <c r="N17" s="31">
        <v>60709</v>
      </c>
      <c r="O17" s="5"/>
      <c r="P17" s="31">
        <v>0</v>
      </c>
      <c r="Q17" s="5"/>
      <c r="R17" s="31">
        <v>7587366</v>
      </c>
      <c r="S17" s="5"/>
      <c r="T17" s="34">
        <f>R17/'سرمایه گذاری ها'!$O$17</f>
        <v>3.35225165975287E-5</v>
      </c>
    </row>
    <row r="18" spans="2:20" s="4" customFormat="1" ht="21.75" customHeight="1" x14ac:dyDescent="0.55000000000000004">
      <c r="B18" s="5" t="s">
        <v>140</v>
      </c>
      <c r="C18" s="5"/>
      <c r="D18" s="30" t="s">
        <v>141</v>
      </c>
      <c r="E18" s="5"/>
      <c r="F18" s="5" t="s">
        <v>43</v>
      </c>
      <c r="G18" s="5"/>
      <c r="H18" s="5" t="s">
        <v>139</v>
      </c>
      <c r="I18" s="5"/>
      <c r="J18" s="31">
        <v>0</v>
      </c>
      <c r="K18" s="5"/>
      <c r="L18" s="31">
        <v>474742</v>
      </c>
      <c r="M18" s="5"/>
      <c r="N18" s="31">
        <v>2509878</v>
      </c>
      <c r="O18" s="5"/>
      <c r="P18" s="31">
        <v>2016000</v>
      </c>
      <c r="Q18" s="5"/>
      <c r="R18" s="31">
        <v>968620</v>
      </c>
      <c r="S18" s="5"/>
      <c r="T18" s="34">
        <f>R18/'سرمایه گذاری ها'!$O$17</f>
        <v>4.2795589439995704E-6</v>
      </c>
    </row>
    <row r="19" spans="2:20" s="4" customFormat="1" ht="21.75" customHeight="1" x14ac:dyDescent="0.55000000000000004">
      <c r="B19" s="5" t="s">
        <v>162</v>
      </c>
      <c r="C19" s="5"/>
      <c r="D19" s="30" t="s">
        <v>170</v>
      </c>
      <c r="E19" s="5"/>
      <c r="F19" s="5" t="s">
        <v>43</v>
      </c>
      <c r="G19" s="5"/>
      <c r="H19" s="5" t="s">
        <v>154</v>
      </c>
      <c r="I19" s="5"/>
      <c r="J19" s="31">
        <v>0</v>
      </c>
      <c r="K19" s="5"/>
      <c r="L19" s="31">
        <v>10586986</v>
      </c>
      <c r="M19" s="5"/>
      <c r="N19" s="31">
        <v>31970432920</v>
      </c>
      <c r="O19" s="5"/>
      <c r="P19" s="31">
        <v>31980066143</v>
      </c>
      <c r="Q19" s="5"/>
      <c r="R19" s="31">
        <v>953763</v>
      </c>
      <c r="S19" s="5"/>
      <c r="T19" s="34">
        <f>R19/'سرمایه گذاری ها'!$O$17</f>
        <v>4.2139177150026457E-6</v>
      </c>
    </row>
    <row r="20" spans="2:20" s="4" customFormat="1" ht="21.75" customHeight="1" x14ac:dyDescent="0.55000000000000004">
      <c r="B20" s="5" t="s">
        <v>183</v>
      </c>
      <c r="C20" s="5"/>
      <c r="D20" s="30" t="s">
        <v>185</v>
      </c>
      <c r="E20" s="5"/>
      <c r="F20" s="5" t="s">
        <v>43</v>
      </c>
      <c r="G20" s="5"/>
      <c r="H20" s="5" t="s">
        <v>184</v>
      </c>
      <c r="I20" s="5"/>
      <c r="J20" s="31">
        <v>0</v>
      </c>
      <c r="K20" s="5"/>
      <c r="L20" s="31">
        <v>668530095</v>
      </c>
      <c r="M20" s="5"/>
      <c r="N20" s="31">
        <v>640389322</v>
      </c>
      <c r="O20" s="5"/>
      <c r="P20" s="31">
        <v>1307969417</v>
      </c>
      <c r="Q20" s="5"/>
      <c r="R20" s="31">
        <v>950000</v>
      </c>
      <c r="S20" s="5"/>
      <c r="T20" s="34">
        <f>R20/'سرمایه گذاری ها'!$O$17</f>
        <v>4.1972920203997359E-6</v>
      </c>
    </row>
    <row r="21" spans="2:20" s="4" customFormat="1" ht="21.75" customHeight="1" x14ac:dyDescent="0.55000000000000004">
      <c r="B21" s="5" t="s">
        <v>159</v>
      </c>
      <c r="C21" s="5"/>
      <c r="D21" s="30" t="s">
        <v>169</v>
      </c>
      <c r="E21" s="5"/>
      <c r="F21" s="5" t="s">
        <v>43</v>
      </c>
      <c r="G21" s="5"/>
      <c r="H21" s="5" t="s">
        <v>164</v>
      </c>
      <c r="I21" s="5"/>
      <c r="J21" s="31">
        <v>0</v>
      </c>
      <c r="K21" s="5"/>
      <c r="L21" s="31">
        <v>1352900</v>
      </c>
      <c r="M21" s="5"/>
      <c r="N21" s="31">
        <v>585962275</v>
      </c>
      <c r="O21" s="5"/>
      <c r="P21" s="31">
        <v>586452335</v>
      </c>
      <c r="Q21" s="5"/>
      <c r="R21" s="31">
        <v>862840</v>
      </c>
      <c r="S21" s="5"/>
      <c r="T21" s="34">
        <f>R21/'سرمایه گذاری ها'!$O$17</f>
        <v>3.8122015230333771E-6</v>
      </c>
    </row>
    <row r="22" spans="2:20" s="4" customFormat="1" ht="21.75" customHeight="1" x14ac:dyDescent="0.55000000000000004">
      <c r="B22" s="5" t="s">
        <v>126</v>
      </c>
      <c r="C22" s="5"/>
      <c r="D22" s="30" t="s">
        <v>127</v>
      </c>
      <c r="E22" s="5"/>
      <c r="F22" s="5" t="s">
        <v>43</v>
      </c>
      <c r="G22" s="5"/>
      <c r="H22" s="5" t="s">
        <v>128</v>
      </c>
      <c r="I22" s="5"/>
      <c r="J22" s="31">
        <v>0</v>
      </c>
      <c r="K22" s="5"/>
      <c r="L22" s="31">
        <v>832773</v>
      </c>
      <c r="M22" s="5"/>
      <c r="N22" s="31">
        <v>3301</v>
      </c>
      <c r="O22" s="5"/>
      <c r="P22" s="31">
        <v>0</v>
      </c>
      <c r="Q22" s="5"/>
      <c r="R22" s="31">
        <v>836074</v>
      </c>
      <c r="S22" s="5"/>
      <c r="T22" s="34">
        <f>R22/'سرمایه گذاری ها'!$O$17</f>
        <v>3.6939439249091463E-6</v>
      </c>
    </row>
    <row r="23" spans="2:20" s="4" customFormat="1" ht="21.75" customHeight="1" x14ac:dyDescent="0.55000000000000004">
      <c r="B23" s="5" t="s">
        <v>120</v>
      </c>
      <c r="C23" s="5"/>
      <c r="D23" s="30" t="s">
        <v>121</v>
      </c>
      <c r="E23" s="5"/>
      <c r="F23" s="5" t="s">
        <v>43</v>
      </c>
      <c r="G23" s="5"/>
      <c r="H23" s="5" t="s">
        <v>100</v>
      </c>
      <c r="I23" s="5"/>
      <c r="J23" s="31">
        <v>0</v>
      </c>
      <c r="K23" s="5"/>
      <c r="L23" s="31">
        <v>205587</v>
      </c>
      <c r="M23" s="5"/>
      <c r="N23" s="31">
        <v>34530</v>
      </c>
      <c r="O23" s="5"/>
      <c r="P23" s="31">
        <v>0</v>
      </c>
      <c r="Q23" s="5"/>
      <c r="R23" s="31">
        <v>240117</v>
      </c>
      <c r="S23" s="5"/>
      <c r="T23" s="34">
        <f>R23/'سرمایه گذاری ها'!$O$17</f>
        <v>1.0608854400656035E-6</v>
      </c>
    </row>
    <row r="24" spans="2:20" s="4" customFormat="1" ht="21.75" customHeight="1" x14ac:dyDescent="0.55000000000000004">
      <c r="B24" s="5" t="s">
        <v>162</v>
      </c>
      <c r="C24" s="5"/>
      <c r="D24" s="30" t="s">
        <v>163</v>
      </c>
      <c r="E24" s="5"/>
      <c r="F24" s="5" t="s">
        <v>99</v>
      </c>
      <c r="G24" s="5"/>
      <c r="H24" s="5" t="s">
        <v>154</v>
      </c>
      <c r="I24" s="5"/>
      <c r="J24" s="31">
        <v>22</v>
      </c>
      <c r="K24" s="5"/>
      <c r="L24" s="31">
        <v>20000000000</v>
      </c>
      <c r="M24" s="5"/>
      <c r="N24" s="31">
        <v>0</v>
      </c>
      <c r="O24" s="5"/>
      <c r="P24" s="31">
        <v>20000000000</v>
      </c>
      <c r="Q24" s="5"/>
      <c r="R24" s="31">
        <v>0</v>
      </c>
      <c r="S24" s="5"/>
      <c r="T24" s="34">
        <f>R24/'سرمایه گذاری ها'!$O$17</f>
        <v>0</v>
      </c>
    </row>
    <row r="25" spans="2:20" s="4" customFormat="1" ht="21.75" customHeight="1" x14ac:dyDescent="0.55000000000000004">
      <c r="B25" s="5" t="s">
        <v>162</v>
      </c>
      <c r="C25" s="5"/>
      <c r="D25" s="30" t="s">
        <v>165</v>
      </c>
      <c r="E25" s="5"/>
      <c r="F25" s="5" t="s">
        <v>99</v>
      </c>
      <c r="G25" s="5"/>
      <c r="H25" s="5" t="s">
        <v>166</v>
      </c>
      <c r="I25" s="5"/>
      <c r="J25" s="31">
        <v>22</v>
      </c>
      <c r="K25" s="5"/>
      <c r="L25" s="31">
        <v>11500000000</v>
      </c>
      <c r="M25" s="5"/>
      <c r="N25" s="31">
        <v>0</v>
      </c>
      <c r="O25" s="5"/>
      <c r="P25" s="31">
        <v>11500000000</v>
      </c>
      <c r="Q25" s="5"/>
      <c r="R25" s="31">
        <v>0</v>
      </c>
      <c r="S25" s="5"/>
      <c r="T25" s="34">
        <f>R25/'سرمایه گذاری ها'!$O$17</f>
        <v>0</v>
      </c>
    </row>
    <row r="26" spans="2:20" ht="21.75" customHeight="1" thickBot="1" x14ac:dyDescent="0.6">
      <c r="B26" s="71" t="s">
        <v>80</v>
      </c>
      <c r="C26" s="71"/>
      <c r="D26" s="71"/>
      <c r="E26" s="71"/>
      <c r="F26" s="71"/>
      <c r="G26" s="71"/>
      <c r="H26" s="71"/>
      <c r="I26" s="71"/>
      <c r="J26" s="71"/>
      <c r="L26" s="10">
        <f>SUM(L10:L25)</f>
        <v>97883269271</v>
      </c>
      <c r="N26" s="10">
        <f>SUM(N10:N25)</f>
        <v>72149167338</v>
      </c>
      <c r="P26" s="10">
        <f>SUM(P10:P25)</f>
        <v>76481618691</v>
      </c>
      <c r="R26" s="10">
        <f>SUM(R10:R25)</f>
        <v>93550817918</v>
      </c>
      <c r="T26" s="33">
        <f>SUM(T10:T25)</f>
        <v>0.41332642268325259</v>
      </c>
    </row>
    <row r="27" spans="2:20" ht="21.75" customHeight="1" thickTop="1" x14ac:dyDescent="0.55000000000000004"/>
    <row r="28" spans="2:20" ht="35.25" customHeight="1" x14ac:dyDescent="0.8">
      <c r="J28" s="59">
        <v>6</v>
      </c>
    </row>
  </sheetData>
  <sortState xmlns:xlrd2="http://schemas.microsoft.com/office/spreadsheetml/2017/richdata2" ref="B10:T24">
    <sortCondition descending="1" ref="R10:R24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20" max="16383" man="1"/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2"/>
  <sheetViews>
    <sheetView rightToLeft="1" view="pageBreakPreview" topLeftCell="A6" zoomScale="70" zoomScaleNormal="100" zoomScaleSheetLayoutView="70" workbookViewId="0">
      <selection activeCell="F21" sqref="F21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5" style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2" t="s">
        <v>194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8" ht="30" x14ac:dyDescent="0.6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8" ht="30" x14ac:dyDescent="0.6">
      <c r="B4" s="122" t="s">
        <v>200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5" t="s">
        <v>86</v>
      </c>
      <c r="D7" s="122" t="s">
        <v>201</v>
      </c>
      <c r="E7" s="122" t="s">
        <v>4</v>
      </c>
      <c r="F7" s="122" t="s">
        <v>4</v>
      </c>
      <c r="G7" s="122" t="s">
        <v>4</v>
      </c>
      <c r="H7" s="122" t="s">
        <v>4</v>
      </c>
      <c r="I7" s="122" t="s">
        <v>4</v>
      </c>
      <c r="J7" s="122" t="s">
        <v>4</v>
      </c>
      <c r="K7" s="122" t="s">
        <v>4</v>
      </c>
      <c r="L7" s="122" t="s">
        <v>4</v>
      </c>
      <c r="M7" s="122" t="s">
        <v>4</v>
      </c>
      <c r="N7" s="122" t="s">
        <v>4</v>
      </c>
    </row>
    <row r="8" spans="2:28" ht="30" x14ac:dyDescent="0.6">
      <c r="B8" s="145" t="s">
        <v>1</v>
      </c>
      <c r="D8" s="144" t="s">
        <v>5</v>
      </c>
      <c r="E8" s="120"/>
      <c r="F8" s="144" t="s">
        <v>27</v>
      </c>
      <c r="G8" s="120"/>
      <c r="H8" s="144" t="s">
        <v>28</v>
      </c>
      <c r="I8" s="120"/>
      <c r="J8" s="144" t="s">
        <v>29</v>
      </c>
      <c r="K8" s="120"/>
      <c r="L8" s="144" t="s">
        <v>30</v>
      </c>
      <c r="M8" s="120"/>
      <c r="N8" s="144" t="s">
        <v>31</v>
      </c>
    </row>
    <row r="9" spans="2:28" ht="30" x14ac:dyDescent="0.6">
      <c r="B9" s="13" t="s">
        <v>142</v>
      </c>
      <c r="D9" s="112">
        <v>32000</v>
      </c>
      <c r="F9" s="112">
        <v>722570</v>
      </c>
      <c r="H9" s="112">
        <v>714267</v>
      </c>
      <c r="J9" s="108">
        <v>-1.15E-2</v>
      </c>
      <c r="L9" s="112">
        <v>22856544000</v>
      </c>
      <c r="N9" s="13" t="s">
        <v>195</v>
      </c>
    </row>
    <row r="10" spans="2:28" ht="30" x14ac:dyDescent="0.6">
      <c r="B10" s="13" t="s">
        <v>176</v>
      </c>
      <c r="D10" s="112">
        <v>21900</v>
      </c>
      <c r="F10" s="112">
        <v>858000</v>
      </c>
      <c r="H10" s="112">
        <v>849822</v>
      </c>
      <c r="J10" s="108">
        <v>-9.4999999999999998E-3</v>
      </c>
      <c r="L10" s="112">
        <v>18611101800</v>
      </c>
      <c r="N10" s="13" t="s">
        <v>195</v>
      </c>
    </row>
    <row r="11" spans="2:28" ht="30" x14ac:dyDescent="0.6">
      <c r="B11" s="13" t="s">
        <v>119</v>
      </c>
      <c r="D11" s="112">
        <v>10700</v>
      </c>
      <c r="F11" s="112">
        <v>890940</v>
      </c>
      <c r="H11" s="112">
        <v>881656</v>
      </c>
      <c r="J11" s="108">
        <v>-1.04E-2</v>
      </c>
      <c r="L11" s="112">
        <v>9433719200</v>
      </c>
      <c r="N11" s="13" t="s">
        <v>195</v>
      </c>
    </row>
    <row r="12" spans="2:28" ht="30" x14ac:dyDescent="0.6">
      <c r="B12" s="13" t="s">
        <v>117</v>
      </c>
      <c r="D12" s="112">
        <v>10960</v>
      </c>
      <c r="F12" s="112">
        <v>815770</v>
      </c>
      <c r="H12" s="112">
        <v>805063</v>
      </c>
      <c r="J12" s="108">
        <v>-1.3100000000000001E-2</v>
      </c>
      <c r="L12" s="112">
        <v>8823490480</v>
      </c>
      <c r="N12" s="13" t="s">
        <v>195</v>
      </c>
    </row>
    <row r="13" spans="2:28" ht="30" x14ac:dyDescent="0.6">
      <c r="B13" s="13" t="s">
        <v>144</v>
      </c>
      <c r="D13" s="112">
        <v>12000</v>
      </c>
      <c r="F13" s="112">
        <v>692310</v>
      </c>
      <c r="H13" s="112">
        <v>685711</v>
      </c>
      <c r="J13" s="108">
        <v>-9.4999999999999998E-3</v>
      </c>
      <c r="L13" s="112">
        <v>8228532000</v>
      </c>
      <c r="N13" s="13" t="s">
        <v>195</v>
      </c>
    </row>
    <row r="14" spans="2:28" ht="30" x14ac:dyDescent="0.6">
      <c r="B14" s="13" t="s">
        <v>179</v>
      </c>
      <c r="D14" s="112">
        <v>11000</v>
      </c>
      <c r="F14" s="112">
        <v>620000</v>
      </c>
      <c r="H14" s="112">
        <v>611476</v>
      </c>
      <c r="J14" s="108">
        <v>-1.37E-2</v>
      </c>
      <c r="L14" s="112">
        <v>6726236000</v>
      </c>
      <c r="N14" s="13" t="s">
        <v>195</v>
      </c>
    </row>
    <row r="15" spans="2:28" ht="30" x14ac:dyDescent="0.6">
      <c r="B15" s="13" t="s">
        <v>173</v>
      </c>
      <c r="D15" s="112">
        <v>10000</v>
      </c>
      <c r="F15" s="112">
        <v>631540</v>
      </c>
      <c r="H15" s="112">
        <v>625768</v>
      </c>
      <c r="J15" s="108">
        <v>-9.1000000000000004E-3</v>
      </c>
      <c r="L15" s="112">
        <v>6257680000</v>
      </c>
      <c r="N15" s="13" t="s">
        <v>195</v>
      </c>
    </row>
    <row r="16" spans="2:28" ht="30" x14ac:dyDescent="0.6">
      <c r="B16" s="13" t="s">
        <v>192</v>
      </c>
      <c r="D16" s="112">
        <v>8300</v>
      </c>
      <c r="F16" s="112">
        <v>662700</v>
      </c>
      <c r="H16" s="112">
        <v>656384</v>
      </c>
      <c r="J16" s="108">
        <v>-9.4999999999999998E-3</v>
      </c>
      <c r="L16" s="112">
        <v>5447987200</v>
      </c>
      <c r="N16" s="13" t="s">
        <v>195</v>
      </c>
    </row>
    <row r="17" spans="2:14" ht="30" x14ac:dyDescent="0.6">
      <c r="B17" s="13" t="s">
        <v>97</v>
      </c>
      <c r="D17" s="112">
        <v>6000</v>
      </c>
      <c r="F17" s="112">
        <v>871500</v>
      </c>
      <c r="H17" s="112">
        <v>862015</v>
      </c>
      <c r="J17" s="108">
        <v>-1.09E-2</v>
      </c>
      <c r="L17" s="112">
        <v>5172090000</v>
      </c>
      <c r="N17" s="13" t="s">
        <v>195</v>
      </c>
    </row>
    <row r="18" spans="2:14" ht="30" x14ac:dyDescent="0.6">
      <c r="B18" s="13" t="s">
        <v>96</v>
      </c>
      <c r="D18" s="112">
        <v>5100</v>
      </c>
      <c r="F18" s="112">
        <v>853250</v>
      </c>
      <c r="H18" s="112">
        <v>843790</v>
      </c>
      <c r="J18" s="108">
        <v>-1.11E-2</v>
      </c>
      <c r="L18" s="112">
        <v>4303329000</v>
      </c>
      <c r="N18" s="13" t="s">
        <v>195</v>
      </c>
    </row>
    <row r="19" spans="2:14" ht="30" x14ac:dyDescent="0.6">
      <c r="B19" s="13" t="s">
        <v>98</v>
      </c>
      <c r="D19" s="112">
        <v>5000</v>
      </c>
      <c r="F19" s="112">
        <v>840010</v>
      </c>
      <c r="H19" s="112">
        <v>831370</v>
      </c>
      <c r="J19" s="108">
        <v>-1.03E-2</v>
      </c>
      <c r="L19" s="112">
        <v>4156850000</v>
      </c>
      <c r="N19" s="13" t="s">
        <v>195</v>
      </c>
    </row>
    <row r="20" spans="2:14" ht="30" x14ac:dyDescent="0.6">
      <c r="B20" s="13" t="s">
        <v>134</v>
      </c>
      <c r="D20" s="112">
        <v>2330</v>
      </c>
      <c r="F20" s="112">
        <v>990000</v>
      </c>
      <c r="H20" s="112">
        <v>980564</v>
      </c>
      <c r="J20" s="108">
        <v>-9.4999999999999998E-3</v>
      </c>
      <c r="L20" s="112">
        <v>2284714120</v>
      </c>
      <c r="N20" s="13" t="s">
        <v>195</v>
      </c>
    </row>
    <row r="21" spans="2:14" ht="38.25" thickBot="1" x14ac:dyDescent="1.1000000000000001">
      <c r="B21" s="111" t="s">
        <v>80</v>
      </c>
      <c r="C21" s="99"/>
      <c r="D21" s="111">
        <f>SUM(D9:D20)</f>
        <v>135290</v>
      </c>
      <c r="E21" s="100"/>
      <c r="F21" s="103">
        <f>SUM(F9:F20)</f>
        <v>9448590</v>
      </c>
      <c r="G21" s="101"/>
      <c r="H21" s="103">
        <f>SUM(H9:H20)</f>
        <v>9347886</v>
      </c>
      <c r="I21" s="100"/>
      <c r="J21" s="116"/>
      <c r="K21" s="100"/>
      <c r="L21" s="103">
        <f>SUM(L9:L20)</f>
        <v>102302273800</v>
      </c>
      <c r="M21" s="100"/>
      <c r="N21" s="102"/>
    </row>
    <row r="22" spans="2:14" ht="21.75" thickTop="1" x14ac:dyDescent="0.6"/>
    <row r="32" spans="2:14" ht="30" x14ac:dyDescent="0.75">
      <c r="H32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52" orientation="landscape" r:id="rId1"/>
  <rowBreaks count="1" manualBreakCount="1">
    <brk id="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zoomScale="90" zoomScaleNormal="100" zoomScaleSheetLayoutView="90" workbookViewId="0">
      <selection activeCell="F16" sqref="F16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2" t="s">
        <v>194</v>
      </c>
      <c r="C2" s="122"/>
      <c r="D2" s="122"/>
      <c r="E2" s="122"/>
      <c r="F2" s="122"/>
      <c r="G2" s="122"/>
      <c r="H2" s="122"/>
    </row>
    <row r="3" spans="2:28" ht="30" x14ac:dyDescent="0.55000000000000004">
      <c r="B3" s="122" t="s">
        <v>45</v>
      </c>
      <c r="C3" s="122"/>
      <c r="D3" s="122"/>
      <c r="E3" s="122"/>
      <c r="F3" s="122"/>
      <c r="G3" s="122"/>
      <c r="H3" s="122"/>
    </row>
    <row r="4" spans="2:28" ht="30" x14ac:dyDescent="0.55000000000000004">
      <c r="B4" s="122" t="s">
        <v>200</v>
      </c>
      <c r="C4" s="122"/>
      <c r="D4" s="122"/>
      <c r="E4" s="122"/>
      <c r="F4" s="122"/>
      <c r="G4" s="122"/>
      <c r="H4" s="122"/>
    </row>
    <row r="5" spans="2:28" ht="64.5" customHeight="1" x14ac:dyDescent="0.55000000000000004"/>
    <row r="6" spans="2:28" ht="30" x14ac:dyDescent="0.55000000000000004">
      <c r="B6" s="14" t="s">
        <v>105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6" t="s">
        <v>49</v>
      </c>
      <c r="C8" s="45"/>
      <c r="D8" s="146" t="s">
        <v>40</v>
      </c>
      <c r="E8" s="45"/>
      <c r="F8" s="146" t="s">
        <v>68</v>
      </c>
      <c r="G8" s="45"/>
      <c r="H8" s="146" t="s">
        <v>11</v>
      </c>
    </row>
    <row r="9" spans="2:28" s="4" customFormat="1" x14ac:dyDescent="0.55000000000000004">
      <c r="B9" s="4" t="s">
        <v>79</v>
      </c>
      <c r="D9" s="29">
        <v>1909232967</v>
      </c>
      <c r="F9" s="47">
        <f>D9/$D$13</f>
        <v>1.0043991502292309</v>
      </c>
      <c r="G9" s="6"/>
      <c r="H9" s="47">
        <f>D9/'سرمایه گذاری ها'!$O$17</f>
        <v>8.4353771552349611E-3</v>
      </c>
    </row>
    <row r="10" spans="2:28" s="4" customFormat="1" x14ac:dyDescent="0.55000000000000004">
      <c r="B10" s="4" t="s">
        <v>77</v>
      </c>
      <c r="D10" s="29">
        <v>746014487</v>
      </c>
      <c r="F10" s="47">
        <f>D10/$D$13</f>
        <v>0.39245934349168171</v>
      </c>
      <c r="G10" s="6"/>
      <c r="H10" s="47">
        <f>D10/'سرمایه گذاری ها'!$O$17</f>
        <v>3.2960427930396868E-3</v>
      </c>
    </row>
    <row r="11" spans="2:28" s="4" customFormat="1" x14ac:dyDescent="0.55000000000000004">
      <c r="B11" s="4" t="s">
        <v>78</v>
      </c>
      <c r="D11" s="29">
        <v>-760183721</v>
      </c>
      <c r="F11" s="47">
        <f>D11/$D$13</f>
        <v>-0.3999134189423908</v>
      </c>
      <c r="G11" s="6"/>
      <c r="H11" s="47">
        <f>D11/'سرمایه گذاری ها'!$O$17</f>
        <v>-3.3586453328327149E-3</v>
      </c>
    </row>
    <row r="12" spans="2:28" s="4" customFormat="1" x14ac:dyDescent="0.55000000000000004">
      <c r="B12" s="4" t="s">
        <v>75</v>
      </c>
      <c r="D12" s="29">
        <v>5807018</v>
      </c>
      <c r="F12" s="47">
        <f>D12/$D$13</f>
        <v>3.0549252214781436E-3</v>
      </c>
      <c r="G12" s="6"/>
      <c r="H12" s="47">
        <f>D12/'سرمایه گذاری ها'!$O$17</f>
        <v>2.5656579277597508E-5</v>
      </c>
    </row>
    <row r="13" spans="2:28" ht="24.75" thickBot="1" x14ac:dyDescent="0.65">
      <c r="B13" s="32" t="s">
        <v>80</v>
      </c>
      <c r="D13" s="76">
        <f>SUM(D9:D12)</f>
        <v>1900870751</v>
      </c>
      <c r="E13" s="26"/>
      <c r="F13" s="77">
        <f>SUM(F9:F12)</f>
        <v>0.99999999999999989</v>
      </c>
      <c r="G13" s="70"/>
      <c r="H13" s="78">
        <f>SUM(H9:H12)</f>
        <v>8.39843119471953E-3</v>
      </c>
    </row>
    <row r="14" spans="2:28" ht="21.75" thickTop="1" x14ac:dyDescent="0.55000000000000004">
      <c r="D14" s="9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2024-04-24T12:39:45Z</cp:lastPrinted>
  <dcterms:created xsi:type="dcterms:W3CDTF">2021-12-28T12:49:50Z</dcterms:created>
  <dcterms:modified xsi:type="dcterms:W3CDTF">2024-04-27T08:23:13Z</dcterms:modified>
</cp:coreProperties>
</file>