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اسفند\دی\"/>
    </mc:Choice>
  </mc:AlternateContent>
  <xr:revisionPtr revIDLastSave="0" documentId="13_ncr:1_{CE698552-0317-4B85-BA52-B41F875FF97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F13" i="15" l="1"/>
  <c r="H13" i="15"/>
  <c r="D13" i="15"/>
  <c r="F34" i="13"/>
  <c r="J34" i="13"/>
  <c r="D43" i="12"/>
  <c r="F43" i="12"/>
  <c r="H43" i="12"/>
  <c r="J43" i="12"/>
  <c r="L43" i="12"/>
  <c r="N43" i="12"/>
  <c r="P43" i="12"/>
  <c r="R43" i="12"/>
  <c r="D56" i="10"/>
  <c r="F56" i="10"/>
  <c r="H56" i="10"/>
  <c r="J56" i="10"/>
  <c r="L56" i="10"/>
  <c r="N56" i="10"/>
  <c r="P56" i="10"/>
  <c r="R56" i="10"/>
  <c r="D33" i="9"/>
  <c r="F33" i="9"/>
  <c r="H33" i="9"/>
  <c r="J33" i="9"/>
  <c r="L33" i="9"/>
  <c r="N33" i="9"/>
  <c r="P33" i="9"/>
  <c r="R33" i="9"/>
  <c r="P21" i="8"/>
  <c r="T21" i="8"/>
  <c r="F31" i="11"/>
  <c r="H31" i="11"/>
  <c r="J31" i="11"/>
  <c r="L31" i="11"/>
  <c r="N31" i="11"/>
  <c r="P31" i="11"/>
  <c r="R31" i="11"/>
  <c r="T31" i="11"/>
  <c r="V31" i="11"/>
  <c r="D31" i="11"/>
  <c r="J34" i="7"/>
  <c r="L34" i="7"/>
  <c r="N34" i="7"/>
  <c r="P34" i="7"/>
  <c r="R34" i="7"/>
  <c r="T34" i="7"/>
  <c r="D21" i="4"/>
  <c r="F21" i="4"/>
  <c r="H21" i="4"/>
  <c r="L21" i="4"/>
  <c r="L26" i="6"/>
  <c r="N26" i="6"/>
  <c r="P26" i="6"/>
  <c r="R26" i="6"/>
  <c r="P27" i="3"/>
  <c r="R27" i="3"/>
  <c r="T27" i="3"/>
  <c r="V27" i="3"/>
  <c r="X27" i="3"/>
  <c r="Z27" i="3"/>
  <c r="AB27" i="3"/>
  <c r="AD27" i="3"/>
  <c r="AH27" i="3"/>
  <c r="AJ27" i="3"/>
  <c r="E23" i="1"/>
  <c r="G23" i="1"/>
  <c r="I23" i="1"/>
  <c r="K23" i="1"/>
  <c r="M23" i="1"/>
  <c r="O23" i="1"/>
  <c r="Q23" i="1"/>
  <c r="S23" i="1"/>
  <c r="W23" i="1"/>
  <c r="Y23" i="1"/>
  <c r="J21" i="8"/>
  <c r="L21" i="8"/>
  <c r="N21" i="8"/>
  <c r="R21" i="8"/>
  <c r="F13" i="14"/>
  <c r="D13" i="14"/>
  <c r="F12" i="15" l="1"/>
  <c r="L14" i="5"/>
  <c r="N14" i="5"/>
  <c r="P14" i="5"/>
  <c r="V14" i="5"/>
  <c r="X14" i="5"/>
  <c r="AD14" i="5"/>
  <c r="Z14" i="5" l="1"/>
  <c r="AB14" i="5"/>
  <c r="O15" i="16" l="1"/>
  <c r="M12" i="16"/>
  <c r="O13" i="16"/>
  <c r="E15" i="16"/>
  <c r="G15" i="16" s="1"/>
  <c r="I15" i="16"/>
  <c r="K15" i="16"/>
  <c r="G13" i="16"/>
  <c r="E13" i="16"/>
  <c r="G14" i="16"/>
  <c r="E14" i="16"/>
  <c r="K12" i="16"/>
  <c r="E12" i="16"/>
  <c r="G12" i="16"/>
  <c r="I12" i="16"/>
  <c r="O12" i="16"/>
  <c r="I14" i="16"/>
  <c r="K14" i="16"/>
  <c r="R23" i="1"/>
  <c r="M14" i="16"/>
  <c r="O14" i="16"/>
  <c r="M13" i="16"/>
  <c r="K13" i="16"/>
  <c r="I13" i="16"/>
  <c r="P17" i="16"/>
  <c r="N17" i="16"/>
  <c r="L17" i="16"/>
  <c r="J17" i="16"/>
  <c r="H17" i="16"/>
  <c r="F17" i="16"/>
  <c r="D17" i="16"/>
  <c r="F10" i="15" l="1"/>
  <c r="M15" i="16"/>
  <c r="M17" i="16" s="1"/>
  <c r="O17" i="16"/>
  <c r="E17" i="16"/>
  <c r="G17" i="16"/>
  <c r="K17" i="16"/>
  <c r="I17" i="16"/>
  <c r="AA14" i="1" l="1"/>
  <c r="AA18" i="1"/>
  <c r="AA15" i="1"/>
  <c r="AA19" i="1"/>
  <c r="AA12" i="1"/>
  <c r="AA16" i="1"/>
  <c r="AA20" i="1"/>
  <c r="AA13" i="1"/>
  <c r="AA17" i="1"/>
  <c r="AA21" i="1"/>
  <c r="AL16" i="3"/>
  <c r="AL20" i="3"/>
  <c r="AL24" i="3"/>
  <c r="AL19" i="3"/>
  <c r="AL17" i="3"/>
  <c r="AL21" i="3"/>
  <c r="AL25" i="3"/>
  <c r="AL23" i="3"/>
  <c r="AL14" i="3"/>
  <c r="AL18" i="3"/>
  <c r="AL22" i="3"/>
  <c r="AL15" i="3"/>
  <c r="T13" i="6"/>
  <c r="T17" i="6"/>
  <c r="T21" i="6"/>
  <c r="T16" i="6"/>
  <c r="T14" i="6"/>
  <c r="T18" i="6"/>
  <c r="T22" i="6"/>
  <c r="T20" i="6"/>
  <c r="T11" i="6"/>
  <c r="T15" i="6"/>
  <c r="T19" i="6"/>
  <c r="T23" i="6"/>
  <c r="T12" i="6"/>
  <c r="T24" i="6"/>
  <c r="H12" i="15"/>
  <c r="T10" i="6"/>
  <c r="AL13" i="3"/>
  <c r="AA11" i="1"/>
  <c r="AA23" i="1" s="1"/>
  <c r="F9" i="15"/>
  <c r="F11" i="15"/>
  <c r="H9" i="15"/>
  <c r="H11" i="15"/>
  <c r="H10" i="15"/>
  <c r="Q13" i="16"/>
  <c r="Q15" i="16"/>
  <c r="Q17" i="16"/>
  <c r="Q16" i="16"/>
  <c r="Q12" i="16"/>
  <c r="Q14" i="16"/>
  <c r="T26" i="6" l="1"/>
  <c r="AL27" i="3"/>
  <c r="AF14" i="5"/>
</calcChain>
</file>

<file path=xl/sharedStrings.xml><?xml version="1.0" encoding="utf-8"?>
<sst xmlns="http://schemas.openxmlformats.org/spreadsheetml/2006/main" count="988" uniqueCount="252">
  <si>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</si>
  <si>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</si>
  <si>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</si>
  <si>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</si>
  <si>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</si>
  <si>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</si>
  <si>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</si>
  <si>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</si>
  <si>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</si>
  <si>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</si>
  <si>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</si>
  <si>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</si>
  <si>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</si>
  <si>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سیمان‌ صوفیان‌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</si>
  <si>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</si>
  <si>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</si>
  <si>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</si>
  <si>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</si>
  <si>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</si>
  <si>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</si>
  <si>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</si>
  <si>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</si>
  <si>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</si>
  <si>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</si>
  <si>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</si>
  <si>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</si>
  <si>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</si>
  <si>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</si>
  <si>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</si>
  <si>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</si>
  <si>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</si>
  <si>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</si>
  <si>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</si>
  <si>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</si>
  <si>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</si>
  <si>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</si>
  <si>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</si>
  <si>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</si>
  <si>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</si>
  <si>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</si>
  <si>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</si>
  <si>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</si>
  <si>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</si>
  <si>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</si>
  <si>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</si>
  <si>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</si>
  <si>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</si>
  <si>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</si>
  <si>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</si>
  <si>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</si>
  <si>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</si>
  <si>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</si>
  <si>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</si>
  <si>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</si>
  <si>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</si>
  <si>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</si>
  <si>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</si>
  <si>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</si>
  <si>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</si>
  <si>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</si>
  <si>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</si>
  <si>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</si>
  <si>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</si>
  <si>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</si>
  <si>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</si>
  <si>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</si>
  <si>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</si>
  <si>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</si>
  <si>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</si>
  <si>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</si>
  <si>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</si>
  <si>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</si>
  <si>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</si>
  <si>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</si>
  <si>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</si>
  <si>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</si>
  <si>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</si>
  <si>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</si>
  <si>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</si>
  <si>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</si>
  <si>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</si>
  <si>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</si>
  <si>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</si>
  <si>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</si>
  <si>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</si>
  <si>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</si>
  <si>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</si>
  <si>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</si>
  <si>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</si>
  <si>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</si>
  <si>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</si>
  <si>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</si>
  <si>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</si>
  <si>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</si>
  <si>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</si>
  <si>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</si>
  <si>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</si>
  <si>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</si>
  <si>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</si>
  <si>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بانک آینده سمنان</t>
  </si>
  <si>
    <t>سپرده بلند مدت</t>
  </si>
  <si>
    <t>1399/02/15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</si>
  <si>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</si>
  <si>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</si>
  <si>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</si>
  <si>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</si>
  <si>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</si>
  <si>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</si>
  <si>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</si>
  <si>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</si>
  <si>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</si>
  <si>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</si>
  <si>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</si>
  <si>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</si>
  <si>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</si>
  <si>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</si>
  <si>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صنایع پتروشیمی کرمانشاه</t>
  </si>
  <si>
    <t>نفت ایرانول</t>
  </si>
  <si>
    <t>اسنادخزانه-م2بودجه00-031024</t>
  </si>
  <si>
    <t>1403/10/24</t>
  </si>
  <si>
    <t>مشارکت ش تهران012-3ماهه18%</t>
  </si>
  <si>
    <t>اسنادخزانه-م5بودجه00-030626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</si>
  <si>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</si>
  <si>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</si>
  <si>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</si>
  <si>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</si>
  <si>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</si>
  <si>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</si>
  <si>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</si>
  <si>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بانک آینده مرکزی</t>
  </si>
  <si>
    <t>0203653785004</t>
  </si>
  <si>
    <t>1400/01/24</t>
  </si>
  <si>
    <t>0800499010004</t>
  </si>
  <si>
    <t>معین برای سایر درآمدهای تنزیل سود بانک</t>
  </si>
  <si>
    <t>پالایش نفت لاوان</t>
  </si>
  <si>
    <t>اسناد خزانه-م9بودجه00-031101</t>
  </si>
  <si>
    <t>114-840-1396301-2</t>
  </si>
  <si>
    <t>1401/05/04</t>
  </si>
  <si>
    <t>پتروشیمی خراسان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</si>
  <si>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</si>
  <si>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</si>
  <si>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</si>
  <si>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</si>
  <si>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</si>
  <si>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</si>
  <si>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اسنادخزانه-م3بودجه00-030418</t>
  </si>
  <si>
    <t>گواهی سپرده بانک آینده 1401/06/14</t>
  </si>
  <si>
    <t>گواهی سپرده خاورمیانه 1401/06/10</t>
  </si>
  <si>
    <t>گواهی سپرده  بانک سامان  1401/06/09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</si>
  <si>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</si>
  <si>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</si>
  <si>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</si>
  <si>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</si>
  <si>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</si>
  <si>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اسناد خزانه-م1بودجه01-040326</t>
  </si>
  <si>
    <t>1401/02/26</t>
  </si>
  <si>
    <t>گام بانک صادرات ایران0207</t>
  </si>
  <si>
    <t>اسناد خزانه-م3بودجه01-040520</t>
  </si>
  <si>
    <t>1401/05/18</t>
  </si>
  <si>
    <t>اسنادخزانه-م9بودجه99-020316</t>
  </si>
  <si>
    <t>1404/03/26</t>
  </si>
  <si>
    <t>1404/05/20</t>
  </si>
  <si>
    <t xml:space="preserve">  </t>
  </si>
  <si>
    <t>صنعتی مینو</t>
  </si>
  <si>
    <t>سیمان ساوه</t>
  </si>
  <si>
    <t>بین المللی توسعه ص. معادن غدیر</t>
  </si>
  <si>
    <t>گواهی اعتبار مولد سامان0207</t>
  </si>
  <si>
    <t>گواهی اعتبارمولد رفاه0208</t>
  </si>
  <si>
    <t>اسنادخزانه-م10بودجه99-020807</t>
  </si>
  <si>
    <t>گام بانک اقتصاد نوین0205</t>
  </si>
  <si>
    <t>1400/04/14</t>
  </si>
  <si>
    <t>1403/09/12</t>
  </si>
  <si>
    <t>1403/07/23</t>
  </si>
  <si>
    <t>اسنادخزانه-م8بودجه99-020606</t>
  </si>
  <si>
    <t>سیمان‌هرمزگان‌</t>
  </si>
  <si>
    <t>اسنادخزانه-م5بودجه99-020218</t>
  </si>
  <si>
    <t>1402/02/18</t>
  </si>
  <si>
    <t>شماره حساب</t>
  </si>
  <si>
    <t>روز دریافت سود</t>
  </si>
  <si>
    <t xml:space="preserve">شماره حساب </t>
  </si>
  <si>
    <t>کشاورزی و دامپروری فجر اصفهان</t>
  </si>
  <si>
    <t>اسنادخزانه-م21بودجه98-020906</t>
  </si>
  <si>
    <t>اسنادخزانه-م11بودجه99-020906</t>
  </si>
  <si>
    <t>بانک پاسارگاد ملاصدرا</t>
  </si>
  <si>
    <t>211307164312072</t>
  </si>
  <si>
    <t>1402/02/10</t>
  </si>
  <si>
    <t>موسسه اعتباری ملل نارمک</t>
  </si>
  <si>
    <t>026660357000000008</t>
  </si>
  <si>
    <t>211307164312071</t>
  </si>
  <si>
    <t>1402/02/09</t>
  </si>
  <si>
    <t>026660357000000023</t>
  </si>
  <si>
    <t>1402/02/20</t>
  </si>
  <si>
    <t xml:space="preserve">211307164312073 </t>
  </si>
  <si>
    <t>1402/02/13</t>
  </si>
  <si>
    <t>2118100164312071</t>
  </si>
  <si>
    <t>026610277000000401</t>
  </si>
  <si>
    <t>-</t>
  </si>
  <si>
    <t>1402/02/30</t>
  </si>
  <si>
    <t>شیر پگاه آذربایجان شرقی</t>
  </si>
  <si>
    <t>داروسازی‌ فارابی‌</t>
  </si>
  <si>
    <t>گام بانک اقتصاد نوین0204</t>
  </si>
  <si>
    <t>اسنادخزانه-م4بودجه01-040917</t>
  </si>
  <si>
    <t>1401/12/08</t>
  </si>
  <si>
    <t>1404/09/16</t>
  </si>
  <si>
    <t>اسنادخزانه-م20بودجه98-020806</t>
  </si>
  <si>
    <t>اسنادخزانه-م6بودجه01-030814</t>
  </si>
  <si>
    <t>1401/12/10</t>
  </si>
  <si>
    <t>1403/08/14</t>
  </si>
  <si>
    <t>اسنادخزانه-م5بودجه01-041015</t>
  </si>
  <si>
    <t>1404/10/14</t>
  </si>
  <si>
    <t>1402/03/10</t>
  </si>
  <si>
    <t>بانک ملت</t>
  </si>
  <si>
    <t>پالایش نفت اصفهان</t>
  </si>
  <si>
    <t>سیمان‌ بهبهان‌</t>
  </si>
  <si>
    <t>بانک گردشگری اقدسیه</t>
  </si>
  <si>
    <t>141.1405.1452725.1</t>
  </si>
  <si>
    <t>1402/04/12</t>
  </si>
  <si>
    <t xml:space="preserve">141.1405.1452725.2 </t>
  </si>
  <si>
    <t>141.9967.1452725.1</t>
  </si>
  <si>
    <t>1402/04/30</t>
  </si>
  <si>
    <t>1402/04/14</t>
  </si>
  <si>
    <t>1402/04/10</t>
  </si>
  <si>
    <t>1402/04/27</t>
  </si>
  <si>
    <t>1402/04/29</t>
  </si>
  <si>
    <t>1403/08/21</t>
  </si>
  <si>
    <t>اسنادخزانه-م7بودجه99-020704</t>
  </si>
  <si>
    <t xml:space="preserve">141.1405.1452725.3 </t>
  </si>
  <si>
    <t>1403/06/26</t>
  </si>
  <si>
    <t>اسنادخزانه-م4بودجه00-030522</t>
  </si>
  <si>
    <t>گام بانک تجارت0206</t>
  </si>
  <si>
    <t xml:space="preserve">141.1405.1452725.4 </t>
  </si>
  <si>
    <t>141.333.1452725.1</t>
  </si>
  <si>
    <t>1402/07/27</t>
  </si>
  <si>
    <t>پویا زرکان آق دره</t>
  </si>
  <si>
    <t>فولاد امیرکبیرکاشان</t>
  </si>
  <si>
    <t>صکوک اجاره معادن412-6ماهه21%</t>
  </si>
  <si>
    <t>1398/12/14</t>
  </si>
  <si>
    <t>1402/12/14</t>
  </si>
  <si>
    <t>اسنادخزانه-م7بودجه01-040714</t>
  </si>
  <si>
    <t>1404/07/13</t>
  </si>
  <si>
    <t>اسنادخزانه-م14بودجه99-021025</t>
  </si>
  <si>
    <t>صندوق سرمایه‌گذاری مشترک گنجینه آوا نوین</t>
  </si>
  <si>
    <t>مدیریت نوسانات NAV</t>
  </si>
  <si>
    <t xml:space="preserve"> 1402/11/30</t>
  </si>
  <si>
    <t>1402/11/11</t>
  </si>
  <si>
    <t>1402/11/24</t>
  </si>
  <si>
    <t>برای ماه منتهی به  1402/12/29</t>
  </si>
  <si>
    <t xml:space="preserve"> 1402/12/29</t>
  </si>
  <si>
    <t>از ابتدای سال مالی تا  1402/12/29</t>
  </si>
  <si>
    <t>آهن و فولاد غدیر ایرانیان</t>
  </si>
  <si>
    <t>صنایع‌ کاشی‌ و سرامیک‌ سینا</t>
  </si>
  <si>
    <t>توسعه‌ صنایع‌ بهشهر(هلدینگ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</si>
</sst>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5" fontId="22" fillId="0" borderId="0" xfId="1" applyNumberFormat="1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wrapText="1"/>
    </xf>
    <xf numFmtId="0" fontId="24" fillId="0" borderId="0" xfId="0" applyFont="1"/>
    <xf numFmtId="165" fontId="22" fillId="0" borderId="4" xfId="0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0" fontId="16" fillId="0" borderId="0" xfId="2" applyNumberFormat="1" applyFont="1" applyBorder="1"/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4" xfId="2" applyNumberFormat="1" applyFont="1" applyBorder="1" applyAlignment="1">
      <alignment wrapText="1"/>
    </xf>
    <xf numFmtId="0" fontId="2" fillId="0" borderId="2" xfId="0" applyFont="1" applyBorder="1"/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32</xdr:row>
      <xdr:rowOff>295274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F0393D-2EB2-5C4D-81F7-F17CACE09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61600" y="0"/>
          <a:ext cx="7667625" cy="10277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sheetPr>
    <pageSetUpPr fitToPage="1"/>
  </sheetPr>
  <dimension ref="B5:J21"/>
  <sheetViews>
    <sheetView rightToLeft="1" view="pageBreakPreview" topLeftCell="A13" zoomScaleNormal="100" zoomScaleSheetLayoutView="100" workbookViewId="0">
      <selection activeCell="H29" sqref="H29"/>
    </sheetView>
  </sheetViews>
  <sheetFormatPr defaultRowHeight="24" x14ac:dyDescent="0.6"/>
  <cols>
    <col min="1" max="1" width="7.28515625" style="26" customWidth="1"/>
    <col min="2" max="8" width="8.85546875" style="26" customWidth="1"/>
    <col min="9" max="16384" width="9.140625" style="26"/>
  </cols>
  <sheetData>
    <row r="5" spans="2:10" s="91" customFormat="1" ht="30" x14ac:dyDescent="0.25">
      <c r="B5" s="96"/>
      <c r="C5" s="96"/>
      <c r="D5" s="96"/>
      <c r="E5" s="96"/>
      <c r="F5" s="96"/>
      <c r="G5" s="96"/>
      <c r="H5" s="96"/>
      <c r="I5" s="93"/>
    </row>
    <row r="6" spans="2:10" s="91" customFormat="1" ht="30" x14ac:dyDescent="0.25">
      <c r="B6" s="96"/>
      <c r="C6" s="96"/>
      <c r="D6" s="96"/>
      <c r="E6" s="96"/>
      <c r="F6" s="96"/>
      <c r="G6" s="96"/>
      <c r="H6" s="96"/>
      <c r="I6" s="93"/>
    </row>
    <row r="7" spans="2:10" s="91" customFormat="1" ht="30" x14ac:dyDescent="0.25">
      <c r="B7" s="96"/>
      <c r="C7" s="96"/>
      <c r="D7" s="96"/>
      <c r="E7" s="96"/>
      <c r="F7" s="96"/>
      <c r="G7" s="96"/>
      <c r="H7" s="96"/>
      <c r="I7" s="93"/>
    </row>
    <row r="11" spans="2:10" ht="24" customHeight="1" x14ac:dyDescent="0.6">
      <c r="B11" s="95"/>
      <c r="C11" s="95"/>
      <c r="D11" s="95"/>
      <c r="E11" s="95"/>
      <c r="F11" s="95"/>
      <c r="G11" s="95"/>
      <c r="H11" s="95"/>
    </row>
    <row r="12" spans="2:10" ht="24" customHeight="1" x14ac:dyDescent="0.6">
      <c r="B12" s="95"/>
      <c r="C12" s="95"/>
      <c r="D12" s="95"/>
      <c r="E12" s="95"/>
      <c r="F12" s="95"/>
      <c r="G12" s="95"/>
      <c r="H12" s="95"/>
    </row>
    <row r="13" spans="2:10" ht="24" customHeight="1" x14ac:dyDescent="0.6">
      <c r="B13" s="95"/>
      <c r="C13" s="95"/>
      <c r="D13" s="95"/>
      <c r="E13" s="95"/>
      <c r="F13" s="95"/>
      <c r="G13" s="95"/>
      <c r="H13" s="95"/>
    </row>
    <row r="14" spans="2:10" ht="24" customHeight="1" x14ac:dyDescent="0.6">
      <c r="B14" s="95"/>
      <c r="C14" s="95"/>
      <c r="D14" s="95"/>
      <c r="E14" s="95"/>
      <c r="F14" s="95"/>
      <c r="G14" s="95"/>
      <c r="H14" s="95"/>
      <c r="I14" s="92"/>
      <c r="J14" s="92"/>
    </row>
    <row r="15" spans="2:10" ht="24" customHeight="1" x14ac:dyDescent="0.6">
      <c r="B15" s="95"/>
      <c r="C15" s="95"/>
      <c r="D15" s="95"/>
      <c r="E15" s="95"/>
      <c r="F15" s="95"/>
      <c r="G15" s="95"/>
      <c r="H15" s="95"/>
      <c r="I15" s="92"/>
      <c r="J15" s="92"/>
    </row>
    <row r="16" spans="2:10" ht="24" customHeight="1" x14ac:dyDescent="0.6">
      <c r="B16" s="95"/>
      <c r="C16" s="95"/>
      <c r="D16" s="95"/>
      <c r="E16" s="95"/>
      <c r="F16" s="95"/>
      <c r="G16" s="95"/>
      <c r="H16" s="95"/>
      <c r="I16" s="92"/>
      <c r="J16" s="92"/>
    </row>
    <row r="17" spans="2:10" ht="24" customHeight="1" x14ac:dyDescent="0.6">
      <c r="B17" s="95"/>
      <c r="C17" s="95"/>
      <c r="D17" s="95"/>
      <c r="E17" s="95"/>
      <c r="F17" s="95"/>
      <c r="G17" s="95"/>
      <c r="H17" s="95"/>
      <c r="I17" s="92"/>
      <c r="J17" s="92"/>
    </row>
    <row r="18" spans="2:10" ht="24" customHeight="1" x14ac:dyDescent="0.6">
      <c r="B18" s="95"/>
      <c r="C18" s="95"/>
      <c r="D18" s="95"/>
      <c r="E18" s="95"/>
      <c r="F18" s="95"/>
      <c r="G18" s="95"/>
      <c r="H18" s="95"/>
      <c r="I18" s="92"/>
      <c r="J18" s="92"/>
    </row>
    <row r="19" spans="2:10" x14ac:dyDescent="0.6">
      <c r="B19" s="92"/>
      <c r="C19" s="92"/>
      <c r="D19" s="92"/>
      <c r="E19" s="92"/>
      <c r="F19" s="92"/>
      <c r="G19" s="92"/>
      <c r="H19" s="92"/>
      <c r="I19" s="92"/>
      <c r="J19" s="92"/>
    </row>
    <row r="20" spans="2:10" x14ac:dyDescent="0.6">
      <c r="B20" s="92"/>
      <c r="C20" s="92"/>
      <c r="D20" s="92"/>
      <c r="E20" s="92"/>
      <c r="F20" s="92"/>
      <c r="I20" s="92"/>
      <c r="J20" s="92"/>
    </row>
    <row r="21" spans="2:10" x14ac:dyDescent="0.6">
      <c r="B21" s="92"/>
      <c r="C21" s="92"/>
      <c r="D21" s="92"/>
      <c r="E21" s="92"/>
      <c r="F21" s="92"/>
      <c r="I21" s="92"/>
      <c r="J21" s="92"/>
    </row>
  </sheetData>
  <printOptions horizontalCentered="1" verticalCentered="1"/>
  <pageMargins left="0" right="0" top="0" bottom="0.75" header="0.3" footer="0.3"/>
  <pageSetup paperSize="9" scale="8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B2:AB37"/>
  <sheetViews>
    <sheetView rightToLeft="1" view="pageBreakPreview" zoomScale="60" zoomScaleNormal="100" workbookViewId="0">
      <selection activeCell="J35" sqref="J35"/>
    </sheetView>
  </sheetViews>
  <sheetFormatPr defaultRowHeight="21.75" customHeight="1" x14ac:dyDescent="0.25"/>
  <cols>
    <col min="1" max="1" width="2.7109375" style="35" customWidth="1"/>
    <col min="2" max="2" width="53.85546875" style="35" customWidth="1"/>
    <col min="3" max="3" width="1" style="35" customWidth="1"/>
    <col min="4" max="4" width="14.85546875" style="35" bestFit="1" customWidth="1"/>
    <col min="5" max="5" width="1" style="35" customWidth="1"/>
    <col min="6" max="6" width="11.7109375" style="35" customWidth="1"/>
    <col min="7" max="7" width="1" style="35" customWidth="1"/>
    <col min="8" max="8" width="6" style="35" bestFit="1" customWidth="1"/>
    <col min="9" max="9" width="1" style="35" customWidth="1"/>
    <col min="10" max="10" width="15.42578125" style="35" bestFit="1" customWidth="1"/>
    <col min="11" max="11" width="1" style="35" customWidth="1"/>
    <col min="12" max="12" width="12" style="35" bestFit="1" customWidth="1"/>
    <col min="13" max="13" width="1" style="35" customWidth="1"/>
    <col min="14" max="14" width="15.42578125" style="35" bestFit="1" customWidth="1"/>
    <col min="15" max="15" width="1" style="35" customWidth="1"/>
    <col min="16" max="16" width="16.5703125" style="35" bestFit="1" customWidth="1"/>
    <col min="17" max="17" width="1" style="35" customWidth="1"/>
    <col min="18" max="18" width="12" style="35" bestFit="1" customWidth="1"/>
    <col min="19" max="19" width="1" style="35" customWidth="1"/>
    <col min="20" max="20" width="16.570312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50" t="s">
        <v>241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27" customHeight="1" x14ac:dyDescent="0.25">
      <c r="B3" s="150" t="s">
        <v>45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27" customHeight="1" x14ac:dyDescent="0.25">
      <c r="B4" s="150" t="s">
        <v>246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s="36" customFormat="1" ht="21.75" customHeight="1" x14ac:dyDescent="0.25"/>
    <row r="6" spans="2:28" s="2" customFormat="1" ht="21.75" customHeight="1" x14ac:dyDescent="0.55000000000000004">
      <c r="B6" s="14" t="s">
        <v>107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49" t="s">
        <v>46</v>
      </c>
      <c r="C8" s="149" t="s">
        <v>46</v>
      </c>
      <c r="D8" s="149" t="s">
        <v>46</v>
      </c>
      <c r="E8" s="149" t="s">
        <v>46</v>
      </c>
      <c r="F8" s="149" t="s">
        <v>46</v>
      </c>
      <c r="G8" s="149" t="s">
        <v>46</v>
      </c>
      <c r="H8" s="149" t="s">
        <v>46</v>
      </c>
      <c r="J8" s="149" t="s">
        <v>47</v>
      </c>
      <c r="K8" s="149" t="s">
        <v>47</v>
      </c>
      <c r="L8" s="149" t="s">
        <v>47</v>
      </c>
      <c r="M8" s="149" t="s">
        <v>47</v>
      </c>
      <c r="N8" s="149" t="s">
        <v>47</v>
      </c>
      <c r="P8" s="149" t="s">
        <v>48</v>
      </c>
      <c r="Q8" s="149" t="s">
        <v>48</v>
      </c>
      <c r="R8" s="149" t="s">
        <v>48</v>
      </c>
      <c r="S8" s="149" t="s">
        <v>48</v>
      </c>
      <c r="T8" s="149" t="s">
        <v>48</v>
      </c>
    </row>
    <row r="9" spans="2:28" s="38" customFormat="1" ht="58.5" customHeight="1" x14ac:dyDescent="0.25">
      <c r="B9" s="148" t="s">
        <v>49</v>
      </c>
      <c r="C9" s="41"/>
      <c r="D9" s="148" t="s">
        <v>178</v>
      </c>
      <c r="E9" s="41"/>
      <c r="F9" s="148" t="s">
        <v>24</v>
      </c>
      <c r="G9" s="41"/>
      <c r="H9" s="148" t="s">
        <v>25</v>
      </c>
      <c r="J9" s="148" t="s">
        <v>50</v>
      </c>
      <c r="K9" s="41"/>
      <c r="L9" s="148" t="s">
        <v>51</v>
      </c>
      <c r="M9" s="41"/>
      <c r="N9" s="148" t="s">
        <v>52</v>
      </c>
      <c r="P9" s="148" t="s">
        <v>50</v>
      </c>
      <c r="Q9" s="41"/>
      <c r="R9" s="148" t="s">
        <v>51</v>
      </c>
      <c r="S9" s="41"/>
      <c r="T9" s="148" t="s">
        <v>52</v>
      </c>
    </row>
    <row r="10" spans="2:28" s="36" customFormat="1" ht="21.75" customHeight="1" x14ac:dyDescent="0.25">
      <c r="B10" s="36" t="s">
        <v>183</v>
      </c>
      <c r="D10" s="37">
        <v>10</v>
      </c>
      <c r="F10" s="36" t="s">
        <v>53</v>
      </c>
      <c r="H10" s="37">
        <v>22</v>
      </c>
      <c r="J10" s="39">
        <v>398849326</v>
      </c>
      <c r="K10" s="40"/>
      <c r="L10" s="39">
        <v>-363909</v>
      </c>
      <c r="M10" s="40"/>
      <c r="N10" s="39">
        <v>399213235</v>
      </c>
      <c r="O10" s="40"/>
      <c r="P10" s="39">
        <v>5792359427</v>
      </c>
      <c r="Q10" s="40"/>
      <c r="R10" s="39">
        <v>1408362</v>
      </c>
      <c r="S10" s="40"/>
      <c r="T10" s="39">
        <v>5790951065</v>
      </c>
    </row>
    <row r="11" spans="2:28" s="36" customFormat="1" ht="21.75" customHeight="1" x14ac:dyDescent="0.25">
      <c r="B11" s="36" t="s">
        <v>186</v>
      </c>
      <c r="D11" s="37">
        <v>18</v>
      </c>
      <c r="F11" s="36" t="s">
        <v>53</v>
      </c>
      <c r="H11" s="37">
        <v>22</v>
      </c>
      <c r="J11" s="39">
        <v>415343220</v>
      </c>
      <c r="K11" s="40"/>
      <c r="L11" s="39">
        <v>-129382</v>
      </c>
      <c r="M11" s="40"/>
      <c r="N11" s="39">
        <v>415472602</v>
      </c>
      <c r="O11" s="40"/>
      <c r="P11" s="39">
        <v>4481378336</v>
      </c>
      <c r="Q11" s="40"/>
      <c r="R11" s="39">
        <v>1552591</v>
      </c>
      <c r="S11" s="40"/>
      <c r="T11" s="39">
        <v>4479825745</v>
      </c>
    </row>
    <row r="12" spans="2:28" s="36" customFormat="1" ht="21.75" customHeight="1" x14ac:dyDescent="0.25">
      <c r="B12" s="36" t="s">
        <v>214</v>
      </c>
      <c r="D12" s="37">
        <v>27</v>
      </c>
      <c r="F12" s="36" t="s">
        <v>53</v>
      </c>
      <c r="H12" s="37">
        <v>23</v>
      </c>
      <c r="J12" s="39">
        <v>574760272</v>
      </c>
      <c r="K12" s="40"/>
      <c r="L12" s="39">
        <v>24636</v>
      </c>
      <c r="M12" s="40"/>
      <c r="N12" s="39">
        <v>574735636</v>
      </c>
      <c r="O12" s="40"/>
      <c r="P12" s="39">
        <v>3805664381</v>
      </c>
      <c r="Q12" s="40"/>
      <c r="R12" s="39">
        <v>980370</v>
      </c>
      <c r="S12" s="40"/>
      <c r="T12" s="39">
        <v>3804684011</v>
      </c>
    </row>
    <row r="13" spans="2:28" s="36" customFormat="1" ht="21.75" customHeight="1" x14ac:dyDescent="0.25">
      <c r="B13" s="36" t="s">
        <v>186</v>
      </c>
      <c r="D13" s="37">
        <v>20</v>
      </c>
      <c r="F13" s="36" t="s">
        <v>53</v>
      </c>
      <c r="H13" s="37">
        <v>22</v>
      </c>
      <c r="J13" s="39">
        <v>251891405</v>
      </c>
      <c r="K13" s="40"/>
      <c r="L13" s="39">
        <v>-79299</v>
      </c>
      <c r="M13" s="40"/>
      <c r="N13" s="39">
        <v>251970704</v>
      </c>
      <c r="O13" s="40"/>
      <c r="P13" s="39">
        <v>3276687557</v>
      </c>
      <c r="Q13" s="40"/>
      <c r="R13" s="39">
        <v>825626</v>
      </c>
      <c r="S13" s="40"/>
      <c r="T13" s="39">
        <v>3275861931</v>
      </c>
    </row>
    <row r="14" spans="2:28" s="36" customFormat="1" ht="21.75" customHeight="1" x14ac:dyDescent="0.25">
      <c r="B14" s="36" t="s">
        <v>183</v>
      </c>
      <c r="D14" s="37">
        <v>13</v>
      </c>
      <c r="F14" s="36" t="s">
        <v>53</v>
      </c>
      <c r="H14" s="37">
        <v>22</v>
      </c>
      <c r="J14" s="39">
        <v>199452054</v>
      </c>
      <c r="K14" s="40"/>
      <c r="L14" s="39">
        <v>-46861</v>
      </c>
      <c r="M14" s="40"/>
      <c r="N14" s="39">
        <v>199498915</v>
      </c>
      <c r="O14" s="40"/>
      <c r="P14" s="39">
        <v>2191506834</v>
      </c>
      <c r="Q14" s="40"/>
      <c r="R14" s="39">
        <v>796640</v>
      </c>
      <c r="S14" s="40"/>
      <c r="T14" s="39">
        <v>2190710194</v>
      </c>
    </row>
    <row r="15" spans="2:28" s="36" customFormat="1" ht="21.75" customHeight="1" x14ac:dyDescent="0.25">
      <c r="B15" s="36" t="s">
        <v>214</v>
      </c>
      <c r="D15" s="37">
        <v>12</v>
      </c>
      <c r="F15" s="36" t="s">
        <v>53</v>
      </c>
      <c r="H15" s="37">
        <v>23</v>
      </c>
      <c r="J15" s="39">
        <v>0</v>
      </c>
      <c r="K15" s="40"/>
      <c r="L15" s="39">
        <v>0</v>
      </c>
      <c r="M15" s="40"/>
      <c r="N15" s="39">
        <v>0</v>
      </c>
      <c r="O15" s="40"/>
      <c r="P15" s="39">
        <v>1923287670</v>
      </c>
      <c r="Q15" s="40"/>
      <c r="R15" s="39">
        <v>0</v>
      </c>
      <c r="S15" s="40"/>
      <c r="T15" s="39">
        <v>1923287670</v>
      </c>
    </row>
    <row r="16" spans="2:28" s="36" customFormat="1" ht="21.75" customHeight="1" x14ac:dyDescent="0.25">
      <c r="B16" s="36" t="s">
        <v>235</v>
      </c>
      <c r="D16" s="37" t="s">
        <v>53</v>
      </c>
      <c r="F16" s="36" t="s">
        <v>237</v>
      </c>
      <c r="H16" s="37">
        <v>21</v>
      </c>
      <c r="J16" s="39">
        <v>106073555</v>
      </c>
      <c r="K16" s="40"/>
      <c r="L16" s="39" t="s">
        <v>53</v>
      </c>
      <c r="M16" s="40"/>
      <c r="N16" s="39">
        <v>106073555</v>
      </c>
      <c r="O16" s="40"/>
      <c r="P16" s="39">
        <v>844350743</v>
      </c>
      <c r="Q16" s="40"/>
      <c r="R16" s="39" t="s">
        <v>53</v>
      </c>
      <c r="S16" s="40"/>
      <c r="T16" s="39">
        <v>844350743</v>
      </c>
    </row>
    <row r="17" spans="2:20" s="36" customFormat="1" ht="21.75" customHeight="1" x14ac:dyDescent="0.25">
      <c r="B17" s="36" t="s">
        <v>183</v>
      </c>
      <c r="D17" s="37">
        <v>9</v>
      </c>
      <c r="F17" s="36" t="s">
        <v>53</v>
      </c>
      <c r="H17" s="37">
        <v>22</v>
      </c>
      <c r="J17" s="39">
        <v>0</v>
      </c>
      <c r="K17" s="40"/>
      <c r="L17" s="39">
        <v>0</v>
      </c>
      <c r="M17" s="40"/>
      <c r="N17" s="39">
        <v>0</v>
      </c>
      <c r="O17" s="40"/>
      <c r="P17" s="39">
        <v>657534248</v>
      </c>
      <c r="Q17" s="40"/>
      <c r="R17" s="39">
        <v>0</v>
      </c>
      <c r="S17" s="40"/>
      <c r="T17" s="39">
        <v>657534248</v>
      </c>
    </row>
    <row r="18" spans="2:20" s="36" customFormat="1" ht="21.75" customHeight="1" x14ac:dyDescent="0.25">
      <c r="B18" s="36" t="s">
        <v>139</v>
      </c>
      <c r="D18" s="37" t="s">
        <v>53</v>
      </c>
      <c r="F18" s="36" t="s">
        <v>141</v>
      </c>
      <c r="H18" s="37">
        <v>18</v>
      </c>
      <c r="J18" s="39">
        <v>32182996</v>
      </c>
      <c r="K18" s="40"/>
      <c r="L18" s="39" t="s">
        <v>53</v>
      </c>
      <c r="M18" s="40"/>
      <c r="N18" s="39">
        <v>32182996</v>
      </c>
      <c r="O18" s="40"/>
      <c r="P18" s="39">
        <v>410400000</v>
      </c>
      <c r="Q18" s="40"/>
      <c r="R18" s="39" t="s">
        <v>53</v>
      </c>
      <c r="S18" s="40"/>
      <c r="T18" s="39">
        <v>410400000</v>
      </c>
    </row>
    <row r="19" spans="2:20" s="36" customFormat="1" ht="21.75" customHeight="1" x14ac:dyDescent="0.25">
      <c r="B19" s="36" t="s">
        <v>214</v>
      </c>
      <c r="D19" s="37">
        <v>17</v>
      </c>
      <c r="F19" s="36" t="s">
        <v>53</v>
      </c>
      <c r="H19" s="37">
        <v>23</v>
      </c>
      <c r="J19" s="39">
        <v>23129901</v>
      </c>
      <c r="K19" s="40"/>
      <c r="L19" s="39">
        <v>-87113</v>
      </c>
      <c r="M19" s="40"/>
      <c r="N19" s="39">
        <v>23217014</v>
      </c>
      <c r="O19" s="40"/>
      <c r="P19" s="39">
        <v>298472347</v>
      </c>
      <c r="Q19" s="40"/>
      <c r="R19" s="39">
        <v>0</v>
      </c>
      <c r="S19" s="40"/>
      <c r="T19" s="39">
        <v>298472347</v>
      </c>
    </row>
    <row r="20" spans="2:20" s="36" customFormat="1" ht="21.75" customHeight="1" x14ac:dyDescent="0.25">
      <c r="B20" s="36" t="s">
        <v>214</v>
      </c>
      <c r="D20" s="37">
        <v>13</v>
      </c>
      <c r="F20" s="36" t="s">
        <v>53</v>
      </c>
      <c r="H20" s="37">
        <v>23</v>
      </c>
      <c r="J20" s="39">
        <v>18503921</v>
      </c>
      <c r="K20" s="40"/>
      <c r="L20" s="39">
        <v>-154044</v>
      </c>
      <c r="M20" s="40"/>
      <c r="N20" s="39">
        <v>18657965</v>
      </c>
      <c r="O20" s="40"/>
      <c r="P20" s="39">
        <v>285681903</v>
      </c>
      <c r="Q20" s="40"/>
      <c r="R20" s="39">
        <v>0</v>
      </c>
      <c r="S20" s="40"/>
      <c r="T20" s="39">
        <v>285681903</v>
      </c>
    </row>
    <row r="21" spans="2:20" s="36" customFormat="1" ht="21.75" customHeight="1" x14ac:dyDescent="0.25">
      <c r="B21" s="36" t="s">
        <v>214</v>
      </c>
      <c r="D21" s="37">
        <v>4</v>
      </c>
      <c r="F21" s="36" t="s">
        <v>53</v>
      </c>
      <c r="H21" s="37">
        <v>23</v>
      </c>
      <c r="J21" s="39">
        <v>11564950</v>
      </c>
      <c r="K21" s="40"/>
      <c r="L21" s="39">
        <v>-23937</v>
      </c>
      <c r="M21" s="40"/>
      <c r="N21" s="39">
        <v>11588887</v>
      </c>
      <c r="O21" s="40"/>
      <c r="P21" s="39">
        <v>95058076</v>
      </c>
      <c r="Q21" s="40"/>
      <c r="R21" s="39">
        <v>0</v>
      </c>
      <c r="S21" s="40"/>
      <c r="T21" s="39">
        <v>95058076</v>
      </c>
    </row>
    <row r="22" spans="2:20" s="36" customFormat="1" ht="21.75" customHeight="1" x14ac:dyDescent="0.25">
      <c r="B22" s="36" t="s">
        <v>149</v>
      </c>
      <c r="D22" s="37">
        <v>9</v>
      </c>
      <c r="F22" s="36" t="s">
        <v>53</v>
      </c>
      <c r="H22" s="37">
        <v>0</v>
      </c>
      <c r="J22" s="39">
        <v>276956</v>
      </c>
      <c r="K22" s="40"/>
      <c r="L22" s="39">
        <v>0</v>
      </c>
      <c r="M22" s="40"/>
      <c r="N22" s="39">
        <v>276956</v>
      </c>
      <c r="O22" s="40"/>
      <c r="P22" s="39">
        <v>17204484</v>
      </c>
      <c r="Q22" s="40"/>
      <c r="R22" s="39">
        <v>0</v>
      </c>
      <c r="S22" s="40"/>
      <c r="T22" s="39">
        <v>17204484</v>
      </c>
    </row>
    <row r="23" spans="2:20" s="36" customFormat="1" ht="21.75" customHeight="1" x14ac:dyDescent="0.25">
      <c r="B23" s="36" t="s">
        <v>142</v>
      </c>
      <c r="D23" s="37" t="s">
        <v>53</v>
      </c>
      <c r="F23" s="36" t="s">
        <v>143</v>
      </c>
      <c r="H23" s="37">
        <v>18</v>
      </c>
      <c r="J23" s="39">
        <v>0</v>
      </c>
      <c r="K23" s="40"/>
      <c r="L23" s="39" t="s">
        <v>53</v>
      </c>
      <c r="M23" s="40"/>
      <c r="N23" s="39">
        <v>0</v>
      </c>
      <c r="O23" s="40"/>
      <c r="P23" s="39">
        <v>704425</v>
      </c>
      <c r="Q23" s="40"/>
      <c r="R23" s="39" t="s">
        <v>53</v>
      </c>
      <c r="S23" s="40"/>
      <c r="T23" s="39">
        <v>704425</v>
      </c>
    </row>
    <row r="24" spans="2:20" s="36" customFormat="1" ht="21.75" customHeight="1" x14ac:dyDescent="0.25">
      <c r="B24" s="36" t="s">
        <v>186</v>
      </c>
      <c r="D24" s="37">
        <v>18</v>
      </c>
      <c r="F24" s="36" t="s">
        <v>53</v>
      </c>
      <c r="H24" s="37">
        <v>0</v>
      </c>
      <c r="J24" s="39">
        <v>3414</v>
      </c>
      <c r="K24" s="40"/>
      <c r="L24" s="39">
        <v>0</v>
      </c>
      <c r="M24" s="40"/>
      <c r="N24" s="39">
        <v>3414</v>
      </c>
      <c r="O24" s="40"/>
      <c r="P24" s="39">
        <v>672598</v>
      </c>
      <c r="Q24" s="40"/>
      <c r="R24" s="39">
        <v>0</v>
      </c>
      <c r="S24" s="40"/>
      <c r="T24" s="39">
        <v>672598</v>
      </c>
    </row>
    <row r="25" spans="2:20" s="36" customFormat="1" ht="21.75" customHeight="1" x14ac:dyDescent="0.25">
      <c r="B25" s="36" t="s">
        <v>99</v>
      </c>
      <c r="D25" s="37">
        <v>30</v>
      </c>
      <c r="F25" s="36" t="s">
        <v>53</v>
      </c>
      <c r="H25" s="37">
        <v>0</v>
      </c>
      <c r="J25" s="39">
        <v>0</v>
      </c>
      <c r="K25" s="40"/>
      <c r="L25" s="39">
        <v>0</v>
      </c>
      <c r="M25" s="40"/>
      <c r="N25" s="39">
        <v>0</v>
      </c>
      <c r="O25" s="40"/>
      <c r="P25" s="39">
        <v>458850</v>
      </c>
      <c r="Q25" s="40"/>
      <c r="R25" s="39">
        <v>0</v>
      </c>
      <c r="S25" s="40"/>
      <c r="T25" s="39">
        <v>458850</v>
      </c>
    </row>
    <row r="26" spans="2:20" s="36" customFormat="1" ht="21.75" customHeight="1" x14ac:dyDescent="0.25">
      <c r="B26" s="36" t="s">
        <v>102</v>
      </c>
      <c r="D26" s="37">
        <v>3</v>
      </c>
      <c r="F26" s="36" t="s">
        <v>53</v>
      </c>
      <c r="H26" s="37">
        <v>0</v>
      </c>
      <c r="J26" s="39">
        <v>34151</v>
      </c>
      <c r="K26" s="40"/>
      <c r="L26" s="39">
        <v>0</v>
      </c>
      <c r="M26" s="40"/>
      <c r="N26" s="39">
        <v>34151</v>
      </c>
      <c r="O26" s="40"/>
      <c r="P26" s="39">
        <v>422411</v>
      </c>
      <c r="Q26" s="40"/>
      <c r="R26" s="39">
        <v>0</v>
      </c>
      <c r="S26" s="40"/>
      <c r="T26" s="39">
        <v>422411</v>
      </c>
    </row>
    <row r="27" spans="2:20" s="36" customFormat="1" ht="21.75" customHeight="1" x14ac:dyDescent="0.25">
      <c r="B27" s="36" t="s">
        <v>103</v>
      </c>
      <c r="D27" s="37">
        <v>16</v>
      </c>
      <c r="F27" s="36" t="s">
        <v>53</v>
      </c>
      <c r="H27" s="37">
        <v>0</v>
      </c>
      <c r="J27" s="39">
        <v>0</v>
      </c>
      <c r="K27" s="40"/>
      <c r="L27" s="39">
        <v>0</v>
      </c>
      <c r="M27" s="40"/>
      <c r="N27" s="39">
        <v>0</v>
      </c>
      <c r="O27" s="40"/>
      <c r="P27" s="39">
        <v>411474</v>
      </c>
      <c r="Q27" s="40"/>
      <c r="R27" s="39">
        <v>0</v>
      </c>
      <c r="S27" s="40"/>
      <c r="T27" s="39">
        <v>411474</v>
      </c>
    </row>
    <row r="28" spans="2:20" s="36" customFormat="1" ht="21.75" customHeight="1" x14ac:dyDescent="0.25">
      <c r="B28" s="36" t="s">
        <v>183</v>
      </c>
      <c r="D28" s="37">
        <v>9</v>
      </c>
      <c r="F28" s="36" t="s">
        <v>53</v>
      </c>
      <c r="H28" s="37">
        <v>0</v>
      </c>
      <c r="J28" s="39">
        <v>3403</v>
      </c>
      <c r="K28" s="40"/>
      <c r="L28" s="39">
        <v>0</v>
      </c>
      <c r="M28" s="40"/>
      <c r="N28" s="39">
        <v>3403</v>
      </c>
      <c r="O28" s="40"/>
      <c r="P28" s="39">
        <v>267601</v>
      </c>
      <c r="Q28" s="40"/>
      <c r="R28" s="39">
        <v>0</v>
      </c>
      <c r="S28" s="40"/>
      <c r="T28" s="39">
        <v>267601</v>
      </c>
    </row>
    <row r="29" spans="2:20" s="36" customFormat="1" ht="21.75" customHeight="1" x14ac:dyDescent="0.25">
      <c r="B29" s="36" t="s">
        <v>214</v>
      </c>
      <c r="D29" s="37">
        <v>12</v>
      </c>
      <c r="F29" s="36" t="s">
        <v>53</v>
      </c>
      <c r="H29" s="37">
        <v>0</v>
      </c>
      <c r="J29" s="39">
        <v>21876</v>
      </c>
      <c r="K29" s="40"/>
      <c r="L29" s="39">
        <v>0</v>
      </c>
      <c r="M29" s="40"/>
      <c r="N29" s="39">
        <v>21876</v>
      </c>
      <c r="O29" s="40"/>
      <c r="P29" s="39">
        <v>131689</v>
      </c>
      <c r="Q29" s="40"/>
      <c r="R29" s="39">
        <v>0</v>
      </c>
      <c r="S29" s="40"/>
      <c r="T29" s="39">
        <v>131689</v>
      </c>
    </row>
    <row r="30" spans="2:20" s="36" customFormat="1" ht="21.75" customHeight="1" x14ac:dyDescent="0.25">
      <c r="B30" s="36" t="s">
        <v>99</v>
      </c>
      <c r="D30" s="37">
        <v>19</v>
      </c>
      <c r="F30" s="36" t="s">
        <v>53</v>
      </c>
      <c r="H30" s="37">
        <v>18</v>
      </c>
      <c r="J30" s="39">
        <v>0</v>
      </c>
      <c r="K30" s="40"/>
      <c r="L30" s="39">
        <v>0</v>
      </c>
      <c r="M30" s="40"/>
      <c r="N30" s="39">
        <v>0</v>
      </c>
      <c r="O30" s="40"/>
      <c r="P30" s="39">
        <v>80380</v>
      </c>
      <c r="Q30" s="40"/>
      <c r="R30" s="39">
        <v>0</v>
      </c>
      <c r="S30" s="40"/>
      <c r="T30" s="39">
        <v>80380</v>
      </c>
    </row>
    <row r="31" spans="2:20" s="36" customFormat="1" ht="21.75" customHeight="1" x14ac:dyDescent="0.25">
      <c r="B31" s="36" t="s">
        <v>129</v>
      </c>
      <c r="D31" s="37">
        <v>24</v>
      </c>
      <c r="F31" s="36" t="s">
        <v>53</v>
      </c>
      <c r="H31" s="37">
        <v>0</v>
      </c>
      <c r="J31" s="39">
        <v>3408</v>
      </c>
      <c r="K31" s="40"/>
      <c r="L31" s="39">
        <v>0</v>
      </c>
      <c r="M31" s="40"/>
      <c r="N31" s="39">
        <v>3408</v>
      </c>
      <c r="O31" s="40"/>
      <c r="P31" s="39">
        <v>54213</v>
      </c>
      <c r="Q31" s="40"/>
      <c r="R31" s="39">
        <v>0</v>
      </c>
      <c r="S31" s="40"/>
      <c r="T31" s="39">
        <v>54213</v>
      </c>
    </row>
    <row r="32" spans="2:20" s="36" customFormat="1" ht="21.75" customHeight="1" x14ac:dyDescent="0.25">
      <c r="B32" s="36" t="s">
        <v>152</v>
      </c>
      <c r="D32" s="37">
        <v>9</v>
      </c>
      <c r="F32" s="36" t="s">
        <v>53</v>
      </c>
      <c r="H32" s="37">
        <v>0</v>
      </c>
      <c r="J32" s="39">
        <v>1935</v>
      </c>
      <c r="K32" s="40"/>
      <c r="L32" s="39">
        <v>0</v>
      </c>
      <c r="M32" s="40"/>
      <c r="N32" s="39">
        <v>1935</v>
      </c>
      <c r="O32" s="40"/>
      <c r="P32" s="39">
        <v>24241</v>
      </c>
      <c r="Q32" s="40"/>
      <c r="R32" s="39">
        <v>0</v>
      </c>
      <c r="S32" s="40"/>
      <c r="T32" s="39">
        <v>24241</v>
      </c>
    </row>
    <row r="33" spans="2:20" s="36" customFormat="1" ht="21.75" customHeight="1" x14ac:dyDescent="0.25">
      <c r="B33" s="36" t="s">
        <v>122</v>
      </c>
      <c r="D33" s="37">
        <v>15</v>
      </c>
      <c r="F33" s="36" t="s">
        <v>53</v>
      </c>
      <c r="H33" s="37">
        <v>0</v>
      </c>
      <c r="J33" s="39">
        <v>0</v>
      </c>
      <c r="K33" s="40"/>
      <c r="L33" s="39">
        <v>0</v>
      </c>
      <c r="M33" s="40"/>
      <c r="N33" s="39">
        <v>0</v>
      </c>
      <c r="O33" s="40"/>
      <c r="P33" s="39">
        <v>17318</v>
      </c>
      <c r="Q33" s="40"/>
      <c r="R33" s="39">
        <v>0</v>
      </c>
      <c r="S33" s="40"/>
      <c r="T33" s="39">
        <v>17318</v>
      </c>
    </row>
    <row r="34" spans="2:20" s="36" customFormat="1" ht="21.75" customHeight="1" thickBot="1" x14ac:dyDescent="0.3">
      <c r="B34" s="147" t="s">
        <v>80</v>
      </c>
      <c r="C34" s="147"/>
      <c r="D34" s="147"/>
      <c r="E34" s="147"/>
      <c r="F34" s="147"/>
      <c r="G34" s="147"/>
      <c r="H34" s="147"/>
      <c r="J34" s="43">
        <f>SUM(J10:J33)</f>
        <v>2032096743</v>
      </c>
      <c r="L34" s="43">
        <f>SUM(L10:L33)</f>
        <v>-859909</v>
      </c>
      <c r="N34" s="43">
        <f>SUM(N10:N33)</f>
        <v>2032956652</v>
      </c>
      <c r="P34" s="43">
        <f>SUM(P10:P33)</f>
        <v>24082831206</v>
      </c>
      <c r="R34" s="43">
        <f>SUM(R10:R33)</f>
        <v>5563589</v>
      </c>
      <c r="T34" s="43">
        <f>SUM(T10:T33)</f>
        <v>24077267617</v>
      </c>
    </row>
    <row r="35" spans="2:20" ht="21.75" customHeight="1" thickTop="1" x14ac:dyDescent="0.25"/>
    <row r="37" spans="2:20" ht="21.75" customHeight="1" x14ac:dyDescent="0.25">
      <c r="J37" s="64">
        <v>9</v>
      </c>
    </row>
  </sheetData>
  <sortState xmlns:xlrd2="http://schemas.microsoft.com/office/spreadsheetml/2017/richdata2" ref="B10:T33">
    <sortCondition descending="1" ref="T10:T33"/>
  </sortState>
  <mergeCells count="17">
    <mergeCell ref="B2:T2"/>
    <mergeCell ref="B3:T3"/>
    <mergeCell ref="B4:T4"/>
    <mergeCell ref="B34:H3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</mergeCells>
  <printOptions horizontalCentered="1" verticalCentered="1"/>
  <pageMargins left="0.2" right="0.2" top="0" bottom="0" header="0" footer="0"/>
  <pageSetup paperSize="9" scale="68" orientation="landscape" r:id="rId1"/>
  <rowBreaks count="1" manualBreakCount="1">
    <brk id="2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B2:AB33"/>
  <sheetViews>
    <sheetView rightToLeft="1" view="pageBreakPreview" zoomScale="60" zoomScaleNormal="60" workbookViewId="0">
      <selection activeCell="F32" sqref="F32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51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9.140625" style="4"/>
    <col min="26" max="26" width="13" style="4" bestFit="1" customWidth="1"/>
    <col min="27" max="16384" width="9.140625" style="4"/>
  </cols>
  <sheetData>
    <row r="2" spans="2:28" ht="33" x14ac:dyDescent="0.55000000000000004">
      <c r="B2" s="132" t="s">
        <v>241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2:28" ht="33" x14ac:dyDescent="0.55000000000000004">
      <c r="B3" s="132" t="s">
        <v>45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2:28" ht="33" x14ac:dyDescent="0.55000000000000004">
      <c r="B4" s="132" t="s">
        <v>246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</row>
    <row r="7" spans="2:28" s="2" customFormat="1" ht="30" x14ac:dyDescent="0.55000000000000004">
      <c r="B7" s="14" t="s">
        <v>108</v>
      </c>
      <c r="E7" s="13"/>
      <c r="F7" s="13"/>
      <c r="G7" s="13"/>
      <c r="H7" s="13"/>
      <c r="I7" s="13"/>
      <c r="J7" s="13"/>
      <c r="K7" s="13"/>
      <c r="L7" s="108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23" t="s">
        <v>1</v>
      </c>
      <c r="D8" s="124" t="s">
        <v>47</v>
      </c>
      <c r="E8" s="124" t="s">
        <v>47</v>
      </c>
      <c r="F8" s="124" t="s">
        <v>47</v>
      </c>
      <c r="G8" s="124" t="s">
        <v>47</v>
      </c>
      <c r="H8" s="124" t="s">
        <v>47</v>
      </c>
      <c r="I8" s="124" t="s">
        <v>47</v>
      </c>
      <c r="J8" s="124" t="s">
        <v>47</v>
      </c>
      <c r="K8" s="124" t="s">
        <v>47</v>
      </c>
      <c r="L8" s="124" t="s">
        <v>47</v>
      </c>
      <c r="N8" s="124" t="s">
        <v>48</v>
      </c>
      <c r="O8" s="124" t="s">
        <v>48</v>
      </c>
      <c r="P8" s="124" t="s">
        <v>48</v>
      </c>
      <c r="Q8" s="124" t="s">
        <v>48</v>
      </c>
      <c r="R8" s="124" t="s">
        <v>48</v>
      </c>
      <c r="S8" s="124" t="s">
        <v>48</v>
      </c>
      <c r="T8" s="124" t="s">
        <v>48</v>
      </c>
      <c r="U8" s="124" t="s">
        <v>48</v>
      </c>
      <c r="V8" s="124" t="s">
        <v>48</v>
      </c>
    </row>
    <row r="9" spans="2:28" s="48" customFormat="1" ht="55.5" customHeight="1" x14ac:dyDescent="0.25">
      <c r="B9" s="123" t="s">
        <v>1</v>
      </c>
      <c r="D9" s="151" t="s">
        <v>65</v>
      </c>
      <c r="E9" s="49"/>
      <c r="F9" s="151" t="s">
        <v>66</v>
      </c>
      <c r="G9" s="49"/>
      <c r="H9" s="151" t="s">
        <v>67</v>
      </c>
      <c r="I9" s="49"/>
      <c r="J9" s="151" t="s">
        <v>40</v>
      </c>
      <c r="K9" s="49"/>
      <c r="L9" s="152" t="s">
        <v>68</v>
      </c>
      <c r="N9" s="151" t="s">
        <v>65</v>
      </c>
      <c r="O9" s="49"/>
      <c r="P9" s="151" t="s">
        <v>66</v>
      </c>
      <c r="Q9" s="49"/>
      <c r="R9" s="151" t="s">
        <v>67</v>
      </c>
      <c r="S9" s="49"/>
      <c r="T9" s="151" t="s">
        <v>40</v>
      </c>
      <c r="U9" s="49"/>
      <c r="V9" s="151" t="s">
        <v>68</v>
      </c>
    </row>
    <row r="10" spans="2:28" x14ac:dyDescent="0.55000000000000004">
      <c r="B10" s="4" t="s">
        <v>164</v>
      </c>
      <c r="D10" s="29">
        <v>0</v>
      </c>
      <c r="F10" s="29">
        <v>0</v>
      </c>
      <c r="H10" s="29">
        <v>0</v>
      </c>
      <c r="J10" s="29">
        <v>0</v>
      </c>
      <c r="L10" s="51">
        <v>0</v>
      </c>
      <c r="N10" s="29">
        <v>592125000</v>
      </c>
      <c r="P10" s="29">
        <v>0</v>
      </c>
      <c r="R10" s="29">
        <v>1335715367</v>
      </c>
      <c r="T10" s="29">
        <v>1927840367</v>
      </c>
      <c r="V10" s="51">
        <v>3.0599999999999999E-2</v>
      </c>
    </row>
    <row r="11" spans="2:28" x14ac:dyDescent="0.55000000000000004">
      <c r="B11" s="4" t="s">
        <v>138</v>
      </c>
      <c r="D11" s="29">
        <v>0</v>
      </c>
      <c r="F11" s="29">
        <v>0</v>
      </c>
      <c r="H11" s="29">
        <v>0</v>
      </c>
      <c r="J11" s="29">
        <v>0</v>
      </c>
      <c r="L11" s="51">
        <v>0</v>
      </c>
      <c r="N11" s="29">
        <v>1080000000</v>
      </c>
      <c r="P11" s="29">
        <v>0</v>
      </c>
      <c r="R11" s="29">
        <v>698306716</v>
      </c>
      <c r="T11" s="29">
        <v>1778306716</v>
      </c>
      <c r="V11" s="51">
        <v>2.8199999999999999E-2</v>
      </c>
      <c r="Z11" s="51"/>
    </row>
    <row r="12" spans="2:28" x14ac:dyDescent="0.55000000000000004">
      <c r="B12" s="4" t="s">
        <v>174</v>
      </c>
      <c r="D12" s="29">
        <v>0</v>
      </c>
      <c r="F12" s="29">
        <v>234828408</v>
      </c>
      <c r="H12" s="29">
        <v>0</v>
      </c>
      <c r="J12" s="29">
        <v>234828408</v>
      </c>
      <c r="L12" s="51">
        <v>6.6000000000000003E-2</v>
      </c>
      <c r="N12" s="29">
        <v>610633430</v>
      </c>
      <c r="P12" s="29">
        <v>487453890</v>
      </c>
      <c r="R12" s="29">
        <v>428136673</v>
      </c>
      <c r="T12" s="29">
        <v>1526223993</v>
      </c>
      <c r="V12" s="51">
        <v>2.4199999999999999E-2</v>
      </c>
      <c r="Z12" s="51"/>
    </row>
    <row r="13" spans="2:28" x14ac:dyDescent="0.55000000000000004">
      <c r="B13" s="4" t="s">
        <v>163</v>
      </c>
      <c r="D13" s="29">
        <v>0</v>
      </c>
      <c r="F13" s="29">
        <v>0</v>
      </c>
      <c r="H13" s="29">
        <v>0</v>
      </c>
      <c r="J13" s="29">
        <v>0</v>
      </c>
      <c r="L13" s="51">
        <v>0</v>
      </c>
      <c r="N13" s="29">
        <v>0</v>
      </c>
      <c r="P13" s="29">
        <v>0</v>
      </c>
      <c r="R13" s="29">
        <v>969198874</v>
      </c>
      <c r="T13" s="29">
        <v>969198874</v>
      </c>
      <c r="V13" s="51">
        <v>1.54E-2</v>
      </c>
      <c r="Z13" s="51"/>
    </row>
    <row r="14" spans="2:28" x14ac:dyDescent="0.55000000000000004">
      <c r="B14" s="4" t="s">
        <v>117</v>
      </c>
      <c r="D14" s="29">
        <v>0</v>
      </c>
      <c r="F14" s="29">
        <v>6958</v>
      </c>
      <c r="H14" s="29">
        <v>0</v>
      </c>
      <c r="J14" s="29">
        <v>6958</v>
      </c>
      <c r="L14" s="51">
        <v>0</v>
      </c>
      <c r="N14" s="29">
        <v>667200000</v>
      </c>
      <c r="P14" s="29">
        <v>-21870</v>
      </c>
      <c r="R14" s="29">
        <v>-19302651</v>
      </c>
      <c r="T14" s="29">
        <v>647875479</v>
      </c>
      <c r="V14" s="51">
        <v>1.03E-2</v>
      </c>
      <c r="Z14" s="51"/>
    </row>
    <row r="15" spans="2:28" x14ac:dyDescent="0.55000000000000004">
      <c r="B15" s="4" t="s">
        <v>198</v>
      </c>
      <c r="D15" s="29">
        <v>0</v>
      </c>
      <c r="F15" s="29">
        <v>-9399004</v>
      </c>
      <c r="H15" s="29">
        <v>-18787</v>
      </c>
      <c r="J15" s="29">
        <v>-9417791</v>
      </c>
      <c r="L15" s="51">
        <v>-2.5999999999999999E-3</v>
      </c>
      <c r="N15" s="29">
        <v>0</v>
      </c>
      <c r="P15" s="29">
        <v>21272364</v>
      </c>
      <c r="R15" s="29">
        <v>526891989</v>
      </c>
      <c r="T15" s="29">
        <v>548164353</v>
      </c>
      <c r="V15" s="51">
        <v>8.6999999999999994E-3</v>
      </c>
      <c r="Z15" s="51"/>
    </row>
    <row r="16" spans="2:28" x14ac:dyDescent="0.55000000000000004">
      <c r="B16" s="4" t="s">
        <v>212</v>
      </c>
      <c r="D16" s="29">
        <v>0</v>
      </c>
      <c r="F16" s="29">
        <v>921015635</v>
      </c>
      <c r="H16" s="29">
        <v>0</v>
      </c>
      <c r="J16" s="29">
        <v>921015635</v>
      </c>
      <c r="L16" s="51">
        <v>0.25879999999999997</v>
      </c>
      <c r="N16" s="29">
        <v>696006000</v>
      </c>
      <c r="P16" s="29">
        <v>83869078</v>
      </c>
      <c r="R16" s="29">
        <v>-241409933</v>
      </c>
      <c r="T16" s="29">
        <v>538465145</v>
      </c>
      <c r="V16" s="51">
        <v>8.5000000000000006E-3</v>
      </c>
      <c r="Z16" s="51"/>
    </row>
    <row r="17" spans="2:26" x14ac:dyDescent="0.55000000000000004">
      <c r="B17" s="4" t="s">
        <v>211</v>
      </c>
      <c r="D17" s="29">
        <v>0</v>
      </c>
      <c r="F17" s="29">
        <v>584327866</v>
      </c>
      <c r="H17" s="29">
        <v>0</v>
      </c>
      <c r="J17" s="29">
        <v>584327866</v>
      </c>
      <c r="L17" s="51">
        <v>0.16420000000000001</v>
      </c>
      <c r="N17" s="29">
        <v>0</v>
      </c>
      <c r="P17" s="29">
        <v>298983359</v>
      </c>
      <c r="R17" s="29">
        <v>215651137</v>
      </c>
      <c r="T17" s="29">
        <v>514634496</v>
      </c>
      <c r="V17" s="51">
        <v>8.2000000000000007E-3</v>
      </c>
      <c r="Z17" s="51"/>
    </row>
    <row r="18" spans="2:26" x14ac:dyDescent="0.55000000000000004">
      <c r="B18" s="4" t="s">
        <v>13</v>
      </c>
      <c r="D18" s="29">
        <v>0</v>
      </c>
      <c r="F18" s="29">
        <v>0</v>
      </c>
      <c r="H18" s="29">
        <v>0</v>
      </c>
      <c r="J18" s="29">
        <v>0</v>
      </c>
      <c r="L18" s="51">
        <v>0</v>
      </c>
      <c r="N18" s="29">
        <v>674000000</v>
      </c>
      <c r="P18" s="29">
        <v>0</v>
      </c>
      <c r="R18" s="29">
        <v>-253072014</v>
      </c>
      <c r="T18" s="29">
        <v>420927986</v>
      </c>
      <c r="V18" s="51">
        <v>6.7000000000000002E-3</v>
      </c>
      <c r="Z18" s="51"/>
    </row>
    <row r="19" spans="2:26" x14ac:dyDescent="0.55000000000000004">
      <c r="B19" s="4" t="s">
        <v>233</v>
      </c>
      <c r="D19" s="29">
        <v>0</v>
      </c>
      <c r="F19" s="29">
        <v>122206121</v>
      </c>
      <c r="H19" s="29">
        <v>0</v>
      </c>
      <c r="J19" s="29">
        <v>122206121</v>
      </c>
      <c r="L19" s="51">
        <v>3.4299999999999997E-2</v>
      </c>
      <c r="N19" s="29">
        <v>233581440</v>
      </c>
      <c r="P19" s="29">
        <v>61278475</v>
      </c>
      <c r="R19" s="29">
        <v>0</v>
      </c>
      <c r="T19" s="29">
        <v>294859915</v>
      </c>
      <c r="V19" s="51">
        <v>4.7000000000000002E-3</v>
      </c>
      <c r="Z19" s="51"/>
    </row>
    <row r="20" spans="2:26" x14ac:dyDescent="0.55000000000000004">
      <c r="B20" s="4" t="s">
        <v>234</v>
      </c>
      <c r="D20" s="29">
        <v>0</v>
      </c>
      <c r="F20" s="29">
        <v>219849732</v>
      </c>
      <c r="H20" s="29">
        <v>-4550</v>
      </c>
      <c r="J20" s="29">
        <v>219845182</v>
      </c>
      <c r="L20" s="51">
        <v>6.1800000000000001E-2</v>
      </c>
      <c r="N20" s="29">
        <v>0</v>
      </c>
      <c r="P20" s="29">
        <v>273496473</v>
      </c>
      <c r="R20" s="29">
        <v>-4550</v>
      </c>
      <c r="T20" s="29">
        <v>273491923</v>
      </c>
      <c r="V20" s="51">
        <v>4.3E-3</v>
      </c>
      <c r="Z20" s="51"/>
    </row>
    <row r="21" spans="2:26" x14ac:dyDescent="0.55000000000000004">
      <c r="B21" s="4" t="s">
        <v>134</v>
      </c>
      <c r="D21" s="29">
        <v>0</v>
      </c>
      <c r="F21" s="29">
        <v>0</v>
      </c>
      <c r="H21" s="29">
        <v>0</v>
      </c>
      <c r="J21" s="29">
        <v>0</v>
      </c>
      <c r="L21" s="51">
        <v>0</v>
      </c>
      <c r="N21" s="29">
        <v>379184000</v>
      </c>
      <c r="P21" s="29">
        <v>0</v>
      </c>
      <c r="R21" s="29">
        <v>-156387821</v>
      </c>
      <c r="T21" s="29">
        <v>222796179</v>
      </c>
      <c r="V21" s="51">
        <v>3.5000000000000001E-3</v>
      </c>
      <c r="Z21" s="51"/>
    </row>
    <row r="22" spans="2:26" x14ac:dyDescent="0.55000000000000004">
      <c r="B22" s="4" t="s">
        <v>165</v>
      </c>
      <c r="D22" s="29">
        <v>0</v>
      </c>
      <c r="F22" s="29">
        <v>0</v>
      </c>
      <c r="H22" s="29">
        <v>0</v>
      </c>
      <c r="J22" s="29">
        <v>0</v>
      </c>
      <c r="L22" s="51">
        <v>0</v>
      </c>
      <c r="N22" s="29">
        <v>0</v>
      </c>
      <c r="P22" s="29">
        <v>0</v>
      </c>
      <c r="R22" s="29">
        <v>8680644</v>
      </c>
      <c r="T22" s="29">
        <v>8680644</v>
      </c>
      <c r="V22" s="51">
        <v>1E-4</v>
      </c>
      <c r="Z22" s="51"/>
    </row>
    <row r="23" spans="2:26" x14ac:dyDescent="0.55000000000000004">
      <c r="B23" s="4" t="s">
        <v>180</v>
      </c>
      <c r="D23" s="29">
        <v>0</v>
      </c>
      <c r="F23" s="29">
        <v>0</v>
      </c>
      <c r="H23" s="29">
        <v>0</v>
      </c>
      <c r="J23" s="29">
        <v>0</v>
      </c>
      <c r="L23" s="51">
        <v>0</v>
      </c>
      <c r="N23" s="29">
        <v>53960</v>
      </c>
      <c r="P23" s="29">
        <v>0</v>
      </c>
      <c r="R23" s="29">
        <v>257592</v>
      </c>
      <c r="T23" s="29">
        <v>311552</v>
      </c>
      <c r="V23" s="51">
        <v>0</v>
      </c>
      <c r="Z23" s="51"/>
    </row>
    <row r="24" spans="2:26" x14ac:dyDescent="0.55000000000000004">
      <c r="B24" s="4" t="s">
        <v>249</v>
      </c>
      <c r="D24" s="29">
        <v>0</v>
      </c>
      <c r="F24" s="29">
        <v>-21956288</v>
      </c>
      <c r="H24" s="29">
        <v>0</v>
      </c>
      <c r="J24" s="29">
        <v>-21956288</v>
      </c>
      <c r="L24" s="51">
        <v>-6.1999999999999998E-3</v>
      </c>
      <c r="N24" s="29">
        <v>0</v>
      </c>
      <c r="P24" s="29">
        <v>-21956288</v>
      </c>
      <c r="R24" s="29">
        <v>0</v>
      </c>
      <c r="T24" s="29">
        <v>-21956288</v>
      </c>
      <c r="V24" s="51">
        <v>-2.9999999999999997E-4</v>
      </c>
      <c r="Z24" s="51"/>
    </row>
    <row r="25" spans="2:26" x14ac:dyDescent="0.55000000000000004">
      <c r="B25" s="4" t="s">
        <v>251</v>
      </c>
      <c r="D25" s="29">
        <v>0</v>
      </c>
      <c r="F25" s="29">
        <v>-30144198</v>
      </c>
      <c r="H25" s="29">
        <v>0</v>
      </c>
      <c r="J25" s="29">
        <v>-30144198</v>
      </c>
      <c r="L25" s="51">
        <v>-8.5000000000000006E-3</v>
      </c>
      <c r="N25" s="29">
        <v>0</v>
      </c>
      <c r="P25" s="29">
        <v>-30144198</v>
      </c>
      <c r="R25" s="29">
        <v>0</v>
      </c>
      <c r="T25" s="29">
        <v>-30144198</v>
      </c>
      <c r="V25" s="51">
        <v>-5.0000000000000001E-4</v>
      </c>
      <c r="Z25" s="51"/>
    </row>
    <row r="26" spans="2:26" x14ac:dyDescent="0.55000000000000004">
      <c r="B26" s="4" t="s">
        <v>14</v>
      </c>
      <c r="D26" s="29">
        <v>0</v>
      </c>
      <c r="F26" s="29">
        <v>0</v>
      </c>
      <c r="H26" s="29">
        <v>0</v>
      </c>
      <c r="J26" s="29">
        <v>0</v>
      </c>
      <c r="L26" s="51">
        <v>0</v>
      </c>
      <c r="N26" s="29">
        <v>362264000</v>
      </c>
      <c r="P26" s="29">
        <v>0</v>
      </c>
      <c r="R26" s="29">
        <v>-402286422</v>
      </c>
      <c r="T26" s="29">
        <v>-40022422</v>
      </c>
      <c r="V26" s="51">
        <v>-5.9999999999999995E-4</v>
      </c>
      <c r="Z26" s="51"/>
    </row>
    <row r="27" spans="2:26" x14ac:dyDescent="0.55000000000000004">
      <c r="B27" s="4" t="s">
        <v>250</v>
      </c>
      <c r="D27" s="29">
        <v>0</v>
      </c>
      <c r="F27" s="29">
        <v>-54809454</v>
      </c>
      <c r="H27" s="29">
        <v>0</v>
      </c>
      <c r="J27" s="29">
        <v>-54809454</v>
      </c>
      <c r="L27" s="51">
        <v>-1.54E-2</v>
      </c>
      <c r="N27" s="29">
        <v>0</v>
      </c>
      <c r="P27" s="29">
        <v>-54809454</v>
      </c>
      <c r="R27" s="29">
        <v>0</v>
      </c>
      <c r="T27" s="29">
        <v>-54809454</v>
      </c>
      <c r="V27" s="51">
        <v>-8.9999999999999998E-4</v>
      </c>
      <c r="Z27" s="51"/>
    </row>
    <row r="28" spans="2:26" x14ac:dyDescent="0.55000000000000004">
      <c r="B28" s="4" t="s">
        <v>213</v>
      </c>
      <c r="D28" s="29">
        <v>0</v>
      </c>
      <c r="F28" s="29">
        <v>0</v>
      </c>
      <c r="H28" s="29">
        <v>0</v>
      </c>
      <c r="J28" s="29">
        <v>0</v>
      </c>
      <c r="L28" s="51">
        <v>0</v>
      </c>
      <c r="N28" s="29">
        <v>0</v>
      </c>
      <c r="P28" s="29">
        <v>0</v>
      </c>
      <c r="R28" s="29">
        <v>-268404523</v>
      </c>
      <c r="T28" s="29">
        <v>-268404523</v>
      </c>
      <c r="V28" s="51">
        <v>-4.3E-3</v>
      </c>
      <c r="Z28" s="51"/>
    </row>
    <row r="29" spans="2:26" x14ac:dyDescent="0.55000000000000004">
      <c r="B29" s="4" t="s">
        <v>199</v>
      </c>
      <c r="D29" s="29">
        <v>0</v>
      </c>
      <c r="F29" s="29">
        <v>-14885371</v>
      </c>
      <c r="H29" s="29">
        <v>0</v>
      </c>
      <c r="J29" s="29">
        <v>-14885371</v>
      </c>
      <c r="L29" s="51">
        <v>-4.1999999999999997E-3</v>
      </c>
      <c r="N29" s="29">
        <v>0</v>
      </c>
      <c r="P29" s="29">
        <v>-336267924</v>
      </c>
      <c r="R29" s="29">
        <v>-257661559</v>
      </c>
      <c r="T29" s="29">
        <v>-593929483</v>
      </c>
      <c r="V29" s="51">
        <v>-9.4000000000000004E-3</v>
      </c>
      <c r="Z29" s="51"/>
    </row>
    <row r="30" spans="2:26" x14ac:dyDescent="0.55000000000000004">
      <c r="B30" s="4" t="s">
        <v>116</v>
      </c>
      <c r="D30" s="29">
        <v>0</v>
      </c>
      <c r="F30" s="29">
        <v>0</v>
      </c>
      <c r="H30" s="29">
        <v>0</v>
      </c>
      <c r="J30" s="29">
        <v>0</v>
      </c>
      <c r="L30" s="51">
        <v>0</v>
      </c>
      <c r="N30" s="29">
        <v>664000000</v>
      </c>
      <c r="P30" s="29">
        <v>0</v>
      </c>
      <c r="R30" s="29">
        <v>-1524201041</v>
      </c>
      <c r="T30" s="29">
        <v>-860201041</v>
      </c>
      <c r="V30" s="51">
        <v>-1.3599999999999999E-2</v>
      </c>
      <c r="Z30" s="51"/>
    </row>
    <row r="31" spans="2:26" ht="21.75" thickBot="1" x14ac:dyDescent="0.6">
      <c r="B31" s="117" t="s">
        <v>80</v>
      </c>
      <c r="C31" s="50"/>
      <c r="D31" s="118">
        <f>SUM(D10:D30)</f>
        <v>0</v>
      </c>
      <c r="E31" s="50"/>
      <c r="F31" s="118">
        <f>SUM(F10:F30)</f>
        <v>1951040405</v>
      </c>
      <c r="G31" s="50"/>
      <c r="H31" s="118">
        <f>SUM(H10:H30)</f>
        <v>-23337</v>
      </c>
      <c r="I31" s="50"/>
      <c r="J31" s="118">
        <f>SUM(J10:J30)</f>
        <v>1951017068</v>
      </c>
      <c r="K31" s="50"/>
      <c r="L31" s="119">
        <f>SUM(L10:L30)</f>
        <v>0.54820000000000002</v>
      </c>
      <c r="M31" s="50"/>
      <c r="N31" s="118">
        <f>SUM(N10:N30)</f>
        <v>5959047830</v>
      </c>
      <c r="O31" s="50"/>
      <c r="P31" s="118">
        <f>SUM(P10:P30)</f>
        <v>783153905</v>
      </c>
      <c r="Q31" s="50"/>
      <c r="R31" s="118">
        <f>SUM(R10:R30)</f>
        <v>1060108478</v>
      </c>
      <c r="S31" s="50"/>
      <c r="T31" s="118">
        <f>SUM(T10:T30)</f>
        <v>7802310213</v>
      </c>
      <c r="U31" s="50"/>
      <c r="V31" s="119">
        <f>SUM(V10:V30)</f>
        <v>0.12380000000000002</v>
      </c>
    </row>
    <row r="32" spans="2:26" ht="21.75" thickTop="1" x14ac:dyDescent="0.55000000000000004">
      <c r="J32" s="114"/>
      <c r="V32" s="51"/>
    </row>
    <row r="33" spans="10:12" ht="30" x14ac:dyDescent="0.75">
      <c r="J33" s="114">
        <v>10</v>
      </c>
      <c r="L33" s="109"/>
    </row>
  </sheetData>
  <sortState xmlns:xlrd2="http://schemas.microsoft.com/office/spreadsheetml/2017/richdata2" ref="B10:V30">
    <sortCondition descending="1" ref="T10:T3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conditionalFormatting sqref="V10:V30">
    <cfRule type="containsText" dxfId="0" priority="1" operator="containsText" text="5.13%">
      <formula>NOT(ISERROR(SEARCH("5.13%",V10)))</formula>
    </cfRule>
  </conditionalFormatting>
  <printOptions horizontalCentered="1" verticalCentered="1"/>
  <pageMargins left="0.25" right="0.25" top="0" bottom="0" header="0" footer="0"/>
  <pageSetup paperSize="9" scale="68" orientation="landscape" r:id="rId1"/>
  <rowBreaks count="2" manualBreakCount="2">
    <brk id="20" max="16383" man="1"/>
    <brk id="2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B2:AB23"/>
  <sheetViews>
    <sheetView rightToLeft="1" view="pageBreakPreview" zoomScale="60" zoomScaleNormal="85" workbookViewId="0">
      <selection activeCell="P22" sqref="P22"/>
    </sheetView>
  </sheetViews>
  <sheetFormatPr defaultRowHeight="21" x14ac:dyDescent="0.55000000000000004"/>
  <cols>
    <col min="1" max="1" width="4.7109375" style="2" customWidth="1"/>
    <col min="2" max="2" width="43.1406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85546875" style="2" bestFit="1" customWidth="1"/>
    <col min="11" max="11" width="1" style="2" customWidth="1"/>
    <col min="12" max="12" width="13.285156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2" t="s">
        <v>241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2:28" ht="30" x14ac:dyDescent="0.55000000000000004">
      <c r="B3" s="122" t="s">
        <v>45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2:28" ht="30" x14ac:dyDescent="0.55000000000000004">
      <c r="B4" s="122" t="s">
        <v>246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6" spans="2:28" ht="30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5" customFormat="1" ht="24" x14ac:dyDescent="0.6">
      <c r="B7" s="156" t="s">
        <v>1</v>
      </c>
      <c r="D7" s="155" t="s">
        <v>54</v>
      </c>
      <c r="E7" s="155" t="s">
        <v>54</v>
      </c>
      <c r="F7" s="155" t="s">
        <v>54</v>
      </c>
      <c r="G7" s="155" t="s">
        <v>54</v>
      </c>
      <c r="H7" s="155" t="s">
        <v>54</v>
      </c>
      <c r="J7" s="155" t="s">
        <v>47</v>
      </c>
      <c r="K7" s="155" t="s">
        <v>47</v>
      </c>
      <c r="L7" s="155" t="s">
        <v>47</v>
      </c>
      <c r="M7" s="155" t="s">
        <v>47</v>
      </c>
      <c r="N7" s="155" t="s">
        <v>47</v>
      </c>
      <c r="P7" s="155" t="s">
        <v>48</v>
      </c>
      <c r="Q7" s="155" t="s">
        <v>48</v>
      </c>
      <c r="R7" s="155" t="s">
        <v>48</v>
      </c>
      <c r="S7" s="155" t="s">
        <v>48</v>
      </c>
      <c r="T7" s="155" t="s">
        <v>48</v>
      </c>
    </row>
    <row r="8" spans="2:28" s="45" customFormat="1" ht="56.25" customHeight="1" x14ac:dyDescent="0.6">
      <c r="B8" s="156" t="s">
        <v>1</v>
      </c>
      <c r="D8" s="154" t="s">
        <v>55</v>
      </c>
      <c r="E8" s="63"/>
      <c r="F8" s="154" t="s">
        <v>56</v>
      </c>
      <c r="G8" s="63"/>
      <c r="H8" s="154" t="s">
        <v>57</v>
      </c>
      <c r="J8" s="154" t="s">
        <v>58</v>
      </c>
      <c r="K8" s="63"/>
      <c r="L8" s="154" t="s">
        <v>51</v>
      </c>
      <c r="M8" s="63"/>
      <c r="N8" s="154" t="s">
        <v>59</v>
      </c>
      <c r="P8" s="154" t="s">
        <v>58</v>
      </c>
      <c r="Q8" s="63"/>
      <c r="R8" s="154" t="s">
        <v>51</v>
      </c>
      <c r="S8" s="63"/>
      <c r="T8" s="154" t="s">
        <v>59</v>
      </c>
    </row>
    <row r="9" spans="2:28" s="45" customFormat="1" ht="36" customHeight="1" x14ac:dyDescent="0.6">
      <c r="B9" s="115" t="s">
        <v>138</v>
      </c>
      <c r="D9" s="115" t="s">
        <v>210</v>
      </c>
      <c r="F9" s="121">
        <v>40000</v>
      </c>
      <c r="H9" s="115">
        <v>27000</v>
      </c>
      <c r="J9" s="3">
        <v>0</v>
      </c>
      <c r="K9" s="3"/>
      <c r="L9" s="3">
        <v>0</v>
      </c>
      <c r="M9" s="3"/>
      <c r="N9" s="3">
        <v>0</v>
      </c>
      <c r="O9" s="3"/>
      <c r="P9" s="3">
        <v>1080000000</v>
      </c>
      <c r="Q9" s="3"/>
      <c r="R9" s="3">
        <v>0</v>
      </c>
      <c r="S9" s="3"/>
      <c r="T9" s="3">
        <v>1080000000</v>
      </c>
    </row>
    <row r="10" spans="2:28" s="45" customFormat="1" ht="36" customHeight="1" x14ac:dyDescent="0.6">
      <c r="B10" s="115" t="s">
        <v>212</v>
      </c>
      <c r="D10" s="115" t="s">
        <v>219</v>
      </c>
      <c r="F10" s="121">
        <v>773340</v>
      </c>
      <c r="H10" s="115">
        <v>900</v>
      </c>
      <c r="J10" s="3">
        <v>0</v>
      </c>
      <c r="K10" s="3"/>
      <c r="L10" s="3">
        <v>0</v>
      </c>
      <c r="M10" s="3"/>
      <c r="N10" s="3">
        <v>0</v>
      </c>
      <c r="O10" s="3"/>
      <c r="P10" s="3">
        <v>696006000</v>
      </c>
      <c r="Q10" s="3"/>
      <c r="R10" s="3">
        <v>0</v>
      </c>
      <c r="S10" s="3"/>
      <c r="T10" s="3">
        <v>696006000</v>
      </c>
    </row>
    <row r="11" spans="2:28" s="45" customFormat="1" ht="36" customHeight="1" x14ac:dyDescent="0.6">
      <c r="B11" s="115" t="s">
        <v>13</v>
      </c>
      <c r="D11" s="115" t="s">
        <v>191</v>
      </c>
      <c r="F11" s="121">
        <v>200000</v>
      </c>
      <c r="H11" s="115">
        <v>3370</v>
      </c>
      <c r="J11" s="3">
        <v>0</v>
      </c>
      <c r="K11" s="3"/>
      <c r="L11" s="3">
        <v>0</v>
      </c>
      <c r="M11" s="3"/>
      <c r="N11" s="3">
        <v>0</v>
      </c>
      <c r="O11" s="3"/>
      <c r="P11" s="3">
        <v>674000000</v>
      </c>
      <c r="Q11" s="3"/>
      <c r="R11" s="3">
        <v>0</v>
      </c>
      <c r="S11" s="3"/>
      <c r="T11" s="3">
        <v>674000000</v>
      </c>
    </row>
    <row r="12" spans="2:28" s="45" customFormat="1" ht="36" customHeight="1" x14ac:dyDescent="0.6">
      <c r="B12" s="115" t="s">
        <v>117</v>
      </c>
      <c r="D12" s="115" t="s">
        <v>221</v>
      </c>
      <c r="F12" s="121">
        <v>60000</v>
      </c>
      <c r="H12" s="115">
        <v>11120</v>
      </c>
      <c r="J12" s="3">
        <v>0</v>
      </c>
      <c r="K12" s="3"/>
      <c r="L12" s="3">
        <v>0</v>
      </c>
      <c r="M12" s="3"/>
      <c r="N12" s="3">
        <v>0</v>
      </c>
      <c r="O12" s="3"/>
      <c r="P12" s="3">
        <v>667200000</v>
      </c>
      <c r="Q12" s="3"/>
      <c r="R12" s="3">
        <v>0</v>
      </c>
      <c r="S12" s="3"/>
      <c r="T12" s="3">
        <v>667200000</v>
      </c>
    </row>
    <row r="13" spans="2:28" s="45" customFormat="1" ht="36" customHeight="1" x14ac:dyDescent="0.6">
      <c r="B13" s="115" t="s">
        <v>116</v>
      </c>
      <c r="D13" s="115" t="s">
        <v>220</v>
      </c>
      <c r="F13" s="121">
        <v>80000</v>
      </c>
      <c r="H13" s="115">
        <v>8300</v>
      </c>
      <c r="J13" s="3">
        <v>0</v>
      </c>
      <c r="K13" s="3"/>
      <c r="L13" s="3">
        <v>0</v>
      </c>
      <c r="M13" s="3"/>
      <c r="N13" s="3">
        <v>0</v>
      </c>
      <c r="O13" s="3"/>
      <c r="P13" s="3">
        <v>664000000</v>
      </c>
      <c r="Q13" s="3"/>
      <c r="R13" s="3">
        <v>0</v>
      </c>
      <c r="S13" s="3"/>
      <c r="T13" s="3">
        <v>664000000</v>
      </c>
    </row>
    <row r="14" spans="2:28" s="45" customFormat="1" ht="36" customHeight="1" x14ac:dyDescent="0.6">
      <c r="B14" s="115" t="s">
        <v>174</v>
      </c>
      <c r="D14" s="115" t="s">
        <v>244</v>
      </c>
      <c r="F14" s="121">
        <v>161117</v>
      </c>
      <c r="H14" s="115">
        <v>3790</v>
      </c>
      <c r="J14" s="3">
        <v>0</v>
      </c>
      <c r="K14" s="3"/>
      <c r="L14" s="3">
        <v>0</v>
      </c>
      <c r="M14" s="3"/>
      <c r="N14" s="3">
        <v>0</v>
      </c>
      <c r="O14" s="3"/>
      <c r="P14" s="3">
        <v>610633430</v>
      </c>
      <c r="Q14" s="3"/>
      <c r="R14" s="3">
        <v>0</v>
      </c>
      <c r="S14" s="3"/>
      <c r="T14" s="3">
        <v>610633430</v>
      </c>
    </row>
    <row r="15" spans="2:28" s="45" customFormat="1" ht="36" customHeight="1" x14ac:dyDescent="0.6">
      <c r="B15" s="115" t="s">
        <v>164</v>
      </c>
      <c r="D15" s="115" t="s">
        <v>197</v>
      </c>
      <c r="F15" s="121">
        <v>39475</v>
      </c>
      <c r="H15" s="115">
        <v>15000</v>
      </c>
      <c r="J15" s="3">
        <v>0</v>
      </c>
      <c r="K15" s="3"/>
      <c r="L15" s="3">
        <v>0</v>
      </c>
      <c r="M15" s="3"/>
      <c r="N15" s="3">
        <v>0</v>
      </c>
      <c r="O15" s="3"/>
      <c r="P15" s="3">
        <v>592125000</v>
      </c>
      <c r="Q15" s="3"/>
      <c r="R15" s="3">
        <v>0</v>
      </c>
      <c r="S15" s="3"/>
      <c r="T15" s="3">
        <v>592125000</v>
      </c>
    </row>
    <row r="16" spans="2:28" s="45" customFormat="1" ht="36" customHeight="1" x14ac:dyDescent="0.6">
      <c r="B16" s="115" t="s">
        <v>134</v>
      </c>
      <c r="D16" s="115" t="s">
        <v>222</v>
      </c>
      <c r="F16" s="121">
        <v>104000</v>
      </c>
      <c r="H16" s="115">
        <v>3646</v>
      </c>
      <c r="J16" s="3">
        <v>0</v>
      </c>
      <c r="K16" s="3"/>
      <c r="L16" s="3">
        <v>0</v>
      </c>
      <c r="M16" s="3"/>
      <c r="N16" s="3">
        <v>0</v>
      </c>
      <c r="O16" s="3"/>
      <c r="P16" s="3">
        <v>379184000</v>
      </c>
      <c r="Q16" s="3"/>
      <c r="R16" s="3">
        <v>0</v>
      </c>
      <c r="S16" s="3"/>
      <c r="T16" s="3">
        <v>379184000</v>
      </c>
    </row>
    <row r="17" spans="2:20" s="45" customFormat="1" ht="36" customHeight="1" x14ac:dyDescent="0.6">
      <c r="B17" s="115" t="s">
        <v>14</v>
      </c>
      <c r="D17" s="115" t="s">
        <v>223</v>
      </c>
      <c r="F17" s="121">
        <v>724528</v>
      </c>
      <c r="H17" s="115">
        <v>500</v>
      </c>
      <c r="J17" s="3">
        <v>0</v>
      </c>
      <c r="K17" s="3"/>
      <c r="L17" s="3">
        <v>0</v>
      </c>
      <c r="M17" s="3"/>
      <c r="N17" s="3">
        <v>0</v>
      </c>
      <c r="O17" s="3"/>
      <c r="P17" s="3">
        <v>362264000</v>
      </c>
      <c r="Q17" s="3"/>
      <c r="R17" s="3">
        <v>0</v>
      </c>
      <c r="S17" s="3"/>
      <c r="T17" s="3">
        <v>362264000</v>
      </c>
    </row>
    <row r="18" spans="2:20" s="45" customFormat="1" ht="36" customHeight="1" x14ac:dyDescent="0.6">
      <c r="B18" s="115" t="s">
        <v>233</v>
      </c>
      <c r="D18" s="115" t="s">
        <v>245</v>
      </c>
      <c r="F18" s="121">
        <v>32352</v>
      </c>
      <c r="H18" s="115">
        <v>7220</v>
      </c>
      <c r="J18" s="3">
        <v>0</v>
      </c>
      <c r="K18" s="3"/>
      <c r="L18" s="3">
        <v>0</v>
      </c>
      <c r="M18" s="3"/>
      <c r="N18" s="3">
        <v>0</v>
      </c>
      <c r="O18" s="3"/>
      <c r="P18" s="3">
        <v>233581440</v>
      </c>
      <c r="Q18" s="3"/>
      <c r="R18" s="3">
        <v>0</v>
      </c>
      <c r="S18" s="3"/>
      <c r="T18" s="3">
        <v>233581440</v>
      </c>
    </row>
    <row r="19" spans="2:20" s="45" customFormat="1" ht="36" customHeight="1" x14ac:dyDescent="0.6">
      <c r="B19" s="115" t="s">
        <v>180</v>
      </c>
      <c r="D19" s="115" t="s">
        <v>216</v>
      </c>
      <c r="F19" s="121">
        <v>71</v>
      </c>
      <c r="H19" s="115">
        <v>760</v>
      </c>
      <c r="J19" s="3">
        <v>0</v>
      </c>
      <c r="K19" s="3"/>
      <c r="L19" s="3">
        <v>0</v>
      </c>
      <c r="M19" s="3"/>
      <c r="N19" s="3">
        <v>0</v>
      </c>
      <c r="O19" s="3"/>
      <c r="P19" s="3">
        <v>53960</v>
      </c>
      <c r="Q19" s="3"/>
      <c r="R19" s="3">
        <v>0</v>
      </c>
      <c r="S19" s="3"/>
      <c r="T19" s="3">
        <v>53960</v>
      </c>
    </row>
    <row r="20" spans="2:20" s="4" customFormat="1" x14ac:dyDescent="0.55000000000000004">
      <c r="F20" s="29"/>
      <c r="H20" s="29"/>
      <c r="J20" s="29"/>
      <c r="L20" s="29"/>
      <c r="N20" s="29"/>
      <c r="P20" s="29"/>
      <c r="R20" s="29"/>
      <c r="T20" s="29"/>
    </row>
    <row r="21" spans="2:20" ht="21.75" thickBot="1" x14ac:dyDescent="0.6">
      <c r="B21" s="153" t="s">
        <v>80</v>
      </c>
      <c r="C21" s="153"/>
      <c r="D21" s="153"/>
      <c r="E21" s="153"/>
      <c r="F21" s="153"/>
      <c r="G21" s="153"/>
      <c r="H21" s="153"/>
      <c r="J21" s="10">
        <f>SUM(J9:J20)</f>
        <v>0</v>
      </c>
      <c r="L21" s="10">
        <f>SUM(L9:L20)</f>
        <v>0</v>
      </c>
      <c r="N21" s="10">
        <f>SUM(N9:N20)</f>
        <v>0</v>
      </c>
      <c r="P21" s="10">
        <f>SUM(P9:P20)</f>
        <v>5959047830</v>
      </c>
      <c r="R21" s="10">
        <f>SUM(R9:R20)</f>
        <v>0</v>
      </c>
      <c r="T21" s="10">
        <f>SUM(T9:T20)</f>
        <v>5959047830</v>
      </c>
    </row>
    <row r="22" spans="2:20" ht="21.75" thickTop="1" x14ac:dyDescent="0.55000000000000004"/>
    <row r="23" spans="2:20" ht="30" x14ac:dyDescent="0.75">
      <c r="J23" s="57">
        <v>11</v>
      </c>
    </row>
  </sheetData>
  <sortState xmlns:xlrd2="http://schemas.microsoft.com/office/spreadsheetml/2017/richdata2" ref="B20:T20">
    <sortCondition descending="1" ref="T20"/>
  </sortState>
  <mergeCells count="17">
    <mergeCell ref="B2:T2"/>
    <mergeCell ref="B3:T3"/>
    <mergeCell ref="B4:T4"/>
    <mergeCell ref="B21:H21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</mergeCells>
  <printOptions horizontalCentered="1" verticalCentered="1"/>
  <pageMargins left="0.2" right="0.2" top="0" bottom="0" header="0" footer="0"/>
  <pageSetup paperSize="9" scale="74" orientation="landscape" r:id="rId1"/>
  <rowBreaks count="2" manualBreakCount="2">
    <brk id="8" max="16383" man="1"/>
    <brk id="1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B2:AB35"/>
  <sheetViews>
    <sheetView rightToLeft="1" view="pageBreakPreview" topLeftCell="A13" zoomScale="85" zoomScaleNormal="100" zoomScaleSheetLayoutView="85" workbookViewId="0">
      <selection activeCell="D34" sqref="D34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4" t="s">
        <v>241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8" ht="30" x14ac:dyDescent="0.55000000000000004">
      <c r="B4" s="124" t="s">
        <v>246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2:28" ht="61.5" customHeight="1" x14ac:dyDescent="0.55000000000000004"/>
    <row r="6" spans="2:28" s="2" customFormat="1" ht="30" x14ac:dyDescent="0.55000000000000004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23" t="s">
        <v>1</v>
      </c>
      <c r="D8" s="124" t="s">
        <v>47</v>
      </c>
      <c r="E8" s="124" t="s">
        <v>47</v>
      </c>
      <c r="F8" s="124" t="s">
        <v>47</v>
      </c>
      <c r="G8" s="124" t="s">
        <v>47</v>
      </c>
      <c r="H8" s="124" t="s">
        <v>47</v>
      </c>
      <c r="I8" s="124" t="s">
        <v>47</v>
      </c>
      <c r="J8" s="124" t="s">
        <v>47</v>
      </c>
      <c r="L8" s="124" t="s">
        <v>48</v>
      </c>
      <c r="M8" s="124" t="s">
        <v>48</v>
      </c>
      <c r="N8" s="124" t="s">
        <v>48</v>
      </c>
      <c r="O8" s="124" t="s">
        <v>48</v>
      </c>
      <c r="P8" s="124" t="s">
        <v>48</v>
      </c>
      <c r="Q8" s="124" t="s">
        <v>48</v>
      </c>
      <c r="R8" s="124" t="s">
        <v>48</v>
      </c>
    </row>
    <row r="9" spans="2:28" ht="64.5" customHeight="1" x14ac:dyDescent="0.65">
      <c r="B9" s="123" t="s">
        <v>1</v>
      </c>
      <c r="D9" s="127" t="s">
        <v>5</v>
      </c>
      <c r="E9" s="55"/>
      <c r="F9" s="127" t="s">
        <v>61</v>
      </c>
      <c r="G9" s="55"/>
      <c r="H9" s="127" t="s">
        <v>62</v>
      </c>
      <c r="I9" s="55"/>
      <c r="J9" s="127" t="s">
        <v>63</v>
      </c>
      <c r="K9" s="44"/>
      <c r="L9" s="127" t="s">
        <v>5</v>
      </c>
      <c r="M9" s="55"/>
      <c r="N9" s="127" t="s">
        <v>61</v>
      </c>
      <c r="O9" s="55"/>
      <c r="P9" s="127" t="s">
        <v>62</v>
      </c>
      <c r="Q9" s="55"/>
      <c r="R9" s="127" t="s">
        <v>63</v>
      </c>
    </row>
    <row r="10" spans="2:28" s="5" customFormat="1" ht="21.75" customHeight="1" x14ac:dyDescent="0.25">
      <c r="B10" s="104" t="s">
        <v>154</v>
      </c>
      <c r="D10" s="105">
        <v>36300</v>
      </c>
      <c r="F10" s="105">
        <v>26096021938</v>
      </c>
      <c r="H10" s="105">
        <v>26378566218</v>
      </c>
      <c r="J10" s="105">
        <v>-282544279</v>
      </c>
      <c r="L10" s="105">
        <v>36300</v>
      </c>
      <c r="N10" s="105">
        <v>26096021938</v>
      </c>
      <c r="P10" s="105">
        <v>20421049019</v>
      </c>
      <c r="R10" s="105">
        <v>5674972919</v>
      </c>
    </row>
    <row r="11" spans="2:28" s="5" customFormat="1" ht="21.75" customHeight="1" x14ac:dyDescent="0.25">
      <c r="B11" s="5" t="s">
        <v>205</v>
      </c>
      <c r="D11" s="31">
        <v>21900</v>
      </c>
      <c r="F11" s="31">
        <v>18838381324</v>
      </c>
      <c r="H11" s="31">
        <v>18657585799</v>
      </c>
      <c r="J11" s="31">
        <v>180795525</v>
      </c>
      <c r="L11" s="31">
        <v>21900</v>
      </c>
      <c r="N11" s="31">
        <v>18838381324</v>
      </c>
      <c r="P11" s="31">
        <v>17049790705</v>
      </c>
      <c r="R11" s="31">
        <v>1788590619</v>
      </c>
    </row>
    <row r="12" spans="2:28" s="5" customFormat="1" ht="21.75" customHeight="1" x14ac:dyDescent="0.25">
      <c r="B12" s="5" t="s">
        <v>118</v>
      </c>
      <c r="D12" s="31">
        <v>11060</v>
      </c>
      <c r="F12" s="31">
        <v>9024872345</v>
      </c>
      <c r="H12" s="31">
        <v>8970975675</v>
      </c>
      <c r="J12" s="31">
        <v>53896670</v>
      </c>
      <c r="L12" s="31">
        <v>11060</v>
      </c>
      <c r="N12" s="31">
        <v>9024872345</v>
      </c>
      <c r="P12" s="31">
        <v>7360888806</v>
      </c>
      <c r="R12" s="31">
        <v>1663983539</v>
      </c>
    </row>
    <row r="13" spans="2:28" s="5" customFormat="1" ht="21.75" customHeight="1" x14ac:dyDescent="0.25">
      <c r="B13" s="5" t="s">
        <v>157</v>
      </c>
      <c r="D13" s="31">
        <v>14000</v>
      </c>
      <c r="F13" s="31">
        <v>9574012395</v>
      </c>
      <c r="H13" s="31">
        <v>9765791629</v>
      </c>
      <c r="J13" s="31">
        <v>-191779233</v>
      </c>
      <c r="L13" s="31">
        <v>14000</v>
      </c>
      <c r="N13" s="31">
        <v>9574012395</v>
      </c>
      <c r="P13" s="31">
        <v>8046512170</v>
      </c>
      <c r="R13" s="31">
        <v>1527500225</v>
      </c>
    </row>
    <row r="14" spans="2:28" s="5" customFormat="1" ht="21.75" customHeight="1" x14ac:dyDescent="0.25">
      <c r="B14" s="5" t="s">
        <v>98</v>
      </c>
      <c r="D14" s="31">
        <v>5000</v>
      </c>
      <c r="F14" s="31">
        <v>4207982164</v>
      </c>
      <c r="H14" s="31">
        <v>4175418068</v>
      </c>
      <c r="J14" s="31">
        <v>32564096</v>
      </c>
      <c r="L14" s="31">
        <v>5000</v>
      </c>
      <c r="N14" s="31">
        <v>4207982164</v>
      </c>
      <c r="P14" s="31">
        <v>3365489894</v>
      </c>
      <c r="R14" s="31">
        <v>842492270</v>
      </c>
    </row>
    <row r="15" spans="2:28" s="5" customFormat="1" ht="21.75" customHeight="1" x14ac:dyDescent="0.25">
      <c r="B15" s="5" t="s">
        <v>97</v>
      </c>
      <c r="D15" s="31">
        <v>6000</v>
      </c>
      <c r="F15" s="31">
        <v>5252041894</v>
      </c>
      <c r="H15" s="31">
        <v>5190313085</v>
      </c>
      <c r="J15" s="31">
        <v>61728809</v>
      </c>
      <c r="L15" s="31">
        <v>6000</v>
      </c>
      <c r="N15" s="31">
        <v>5252041894</v>
      </c>
      <c r="P15" s="31">
        <v>4612122214</v>
      </c>
      <c r="R15" s="31">
        <v>639919680</v>
      </c>
    </row>
    <row r="16" spans="2:28" s="5" customFormat="1" ht="21.75" customHeight="1" x14ac:dyDescent="0.25">
      <c r="B16" s="5" t="s">
        <v>201</v>
      </c>
      <c r="D16" s="31">
        <v>10500</v>
      </c>
      <c r="F16" s="31">
        <v>6570107952</v>
      </c>
      <c r="H16" s="31">
        <v>6731054275</v>
      </c>
      <c r="J16" s="31">
        <v>-160946322</v>
      </c>
      <c r="L16" s="31">
        <v>10500</v>
      </c>
      <c r="N16" s="31">
        <v>6570107952</v>
      </c>
      <c r="P16" s="31">
        <v>6038516279</v>
      </c>
      <c r="R16" s="31">
        <v>531591673</v>
      </c>
    </row>
    <row r="17" spans="2:18" s="5" customFormat="1" ht="21.75" customHeight="1" x14ac:dyDescent="0.25">
      <c r="B17" s="5" t="s">
        <v>121</v>
      </c>
      <c r="D17" s="31">
        <v>10700</v>
      </c>
      <c r="F17" s="31">
        <v>9589720148</v>
      </c>
      <c r="H17" s="31">
        <v>9531348779</v>
      </c>
      <c r="J17" s="31">
        <v>58371369</v>
      </c>
      <c r="L17" s="31">
        <v>10700</v>
      </c>
      <c r="N17" s="31">
        <v>9589720148</v>
      </c>
      <c r="P17" s="31">
        <v>9072288501</v>
      </c>
      <c r="R17" s="31">
        <v>517431647</v>
      </c>
    </row>
    <row r="18" spans="2:18" s="5" customFormat="1" ht="21.75" customHeight="1" x14ac:dyDescent="0.25">
      <c r="B18" s="5" t="s">
        <v>174</v>
      </c>
      <c r="D18" s="31">
        <v>118117</v>
      </c>
      <c r="F18" s="31">
        <v>3342782383</v>
      </c>
      <c r="H18" s="31">
        <v>3107953975</v>
      </c>
      <c r="J18" s="31">
        <v>234828408</v>
      </c>
      <c r="L18" s="31">
        <v>118117</v>
      </c>
      <c r="N18" s="31">
        <v>3342782383</v>
      </c>
      <c r="P18" s="31">
        <v>2855328493</v>
      </c>
      <c r="R18" s="31">
        <v>487453890</v>
      </c>
    </row>
    <row r="19" spans="2:18" s="5" customFormat="1" ht="21.75" customHeight="1" x14ac:dyDescent="0.25">
      <c r="B19" s="5" t="s">
        <v>96</v>
      </c>
      <c r="D19" s="31">
        <v>5100</v>
      </c>
      <c r="F19" s="31">
        <v>4359832037</v>
      </c>
      <c r="H19" s="31">
        <v>4326672748</v>
      </c>
      <c r="J19" s="31">
        <v>33159289</v>
      </c>
      <c r="L19" s="31">
        <v>5100</v>
      </c>
      <c r="N19" s="31">
        <v>4359832037</v>
      </c>
      <c r="P19" s="31">
        <v>3881802446</v>
      </c>
      <c r="R19" s="31">
        <v>478029591</v>
      </c>
    </row>
    <row r="20" spans="2:18" s="5" customFormat="1" ht="21.75" customHeight="1" x14ac:dyDescent="0.25">
      <c r="B20" s="5" t="s">
        <v>208</v>
      </c>
      <c r="D20" s="31">
        <v>11000</v>
      </c>
      <c r="F20" s="31">
        <v>6727942339</v>
      </c>
      <c r="H20" s="31">
        <v>6917350003</v>
      </c>
      <c r="J20" s="31">
        <v>-189407663</v>
      </c>
      <c r="L20" s="31">
        <v>11000</v>
      </c>
      <c r="N20" s="31">
        <v>6727942339</v>
      </c>
      <c r="P20" s="31">
        <v>6400631832</v>
      </c>
      <c r="R20" s="31">
        <v>327310507</v>
      </c>
    </row>
    <row r="21" spans="2:18" s="5" customFormat="1" ht="21.75" customHeight="1" x14ac:dyDescent="0.25">
      <c r="B21" s="5" t="s">
        <v>211</v>
      </c>
      <c r="D21" s="31">
        <v>4487217</v>
      </c>
      <c r="F21" s="31">
        <v>10642796088</v>
      </c>
      <c r="H21" s="31">
        <v>10058468222</v>
      </c>
      <c r="J21" s="31">
        <v>584327866</v>
      </c>
      <c r="L21" s="31">
        <v>4487217</v>
      </c>
      <c r="N21" s="31">
        <v>10642796088</v>
      </c>
      <c r="P21" s="31">
        <v>10343812729</v>
      </c>
      <c r="R21" s="31">
        <v>298983359</v>
      </c>
    </row>
    <row r="22" spans="2:18" s="5" customFormat="1" ht="21.75" customHeight="1" x14ac:dyDescent="0.25">
      <c r="B22" s="5" t="s">
        <v>234</v>
      </c>
      <c r="D22" s="31">
        <v>456020</v>
      </c>
      <c r="F22" s="31">
        <v>2349035220</v>
      </c>
      <c r="H22" s="31">
        <v>2129185488</v>
      </c>
      <c r="J22" s="31">
        <v>219849732</v>
      </c>
      <c r="L22" s="31">
        <v>456020</v>
      </c>
      <c r="N22" s="31">
        <v>2349035220</v>
      </c>
      <c r="P22" s="31">
        <v>2075538747</v>
      </c>
      <c r="R22" s="31">
        <v>273496473</v>
      </c>
    </row>
    <row r="23" spans="2:18" s="5" customFormat="1" ht="21.75" customHeight="1" x14ac:dyDescent="0.25">
      <c r="B23" s="5" t="s">
        <v>139</v>
      </c>
      <c r="D23" s="31">
        <v>2330</v>
      </c>
      <c r="F23" s="31">
        <v>2254225167</v>
      </c>
      <c r="H23" s="31">
        <v>2160352505</v>
      </c>
      <c r="J23" s="31">
        <v>93872662</v>
      </c>
      <c r="L23" s="31">
        <v>2330</v>
      </c>
      <c r="N23" s="31">
        <v>2254225167</v>
      </c>
      <c r="P23" s="31">
        <v>2073324141</v>
      </c>
      <c r="R23" s="31">
        <v>180901026</v>
      </c>
    </row>
    <row r="24" spans="2:18" s="5" customFormat="1" ht="21.75" customHeight="1" x14ac:dyDescent="0.25">
      <c r="B24" s="5" t="s">
        <v>238</v>
      </c>
      <c r="D24" s="31">
        <v>8300</v>
      </c>
      <c r="F24" s="31">
        <v>5443116056</v>
      </c>
      <c r="H24" s="31">
        <v>5560946395</v>
      </c>
      <c r="J24" s="31">
        <v>-117830338</v>
      </c>
      <c r="L24" s="31">
        <v>8300</v>
      </c>
      <c r="N24" s="31">
        <v>5443116056</v>
      </c>
      <c r="P24" s="31">
        <v>5315139188</v>
      </c>
      <c r="R24" s="31">
        <v>127976868</v>
      </c>
    </row>
    <row r="25" spans="2:18" s="5" customFormat="1" ht="21.75" customHeight="1" x14ac:dyDescent="0.25">
      <c r="B25" s="5" t="s">
        <v>212</v>
      </c>
      <c r="D25" s="31">
        <v>976653</v>
      </c>
      <c r="F25" s="31">
        <v>5494965236</v>
      </c>
      <c r="H25" s="31">
        <v>4573949601</v>
      </c>
      <c r="J25" s="31">
        <v>921015635</v>
      </c>
      <c r="L25" s="31">
        <v>976653</v>
      </c>
      <c r="N25" s="31">
        <v>5494965236</v>
      </c>
      <c r="P25" s="31">
        <v>5411096158</v>
      </c>
      <c r="R25" s="31">
        <v>83869078</v>
      </c>
    </row>
    <row r="26" spans="2:18" s="5" customFormat="1" ht="21.75" customHeight="1" x14ac:dyDescent="0.25">
      <c r="B26" s="5" t="s">
        <v>233</v>
      </c>
      <c r="D26" s="31">
        <v>32352</v>
      </c>
      <c r="F26" s="31">
        <v>1474513331</v>
      </c>
      <c r="H26" s="31">
        <v>1352307210</v>
      </c>
      <c r="J26" s="31">
        <v>122206121</v>
      </c>
      <c r="L26" s="31">
        <v>32352</v>
      </c>
      <c r="N26" s="31">
        <v>1474513331</v>
      </c>
      <c r="P26" s="31">
        <v>1413234856</v>
      </c>
      <c r="R26" s="31">
        <v>61278475</v>
      </c>
    </row>
    <row r="27" spans="2:18" s="5" customFormat="1" ht="21.75" customHeight="1" x14ac:dyDescent="0.25">
      <c r="B27" s="5" t="s">
        <v>198</v>
      </c>
      <c r="D27" s="31">
        <v>15754</v>
      </c>
      <c r="F27" s="31">
        <v>317261282</v>
      </c>
      <c r="H27" s="31">
        <v>326660287</v>
      </c>
      <c r="J27" s="31">
        <v>-9399004</v>
      </c>
      <c r="L27" s="31">
        <v>15754</v>
      </c>
      <c r="N27" s="31">
        <v>317261282</v>
      </c>
      <c r="P27" s="31">
        <v>295988918</v>
      </c>
      <c r="R27" s="31">
        <v>21272364</v>
      </c>
    </row>
    <row r="28" spans="2:18" s="5" customFormat="1" ht="21.75" customHeight="1" x14ac:dyDescent="0.25">
      <c r="B28" s="5" t="s">
        <v>117</v>
      </c>
      <c r="D28" s="31">
        <v>4</v>
      </c>
      <c r="F28" s="31">
        <v>298811</v>
      </c>
      <c r="H28" s="31">
        <v>291853</v>
      </c>
      <c r="J28" s="31">
        <v>6958</v>
      </c>
      <c r="L28" s="31">
        <v>4</v>
      </c>
      <c r="N28" s="31">
        <v>298811</v>
      </c>
      <c r="P28" s="31">
        <v>320682</v>
      </c>
      <c r="R28" s="31">
        <v>-21870</v>
      </c>
    </row>
    <row r="29" spans="2:18" s="5" customFormat="1" ht="21.75" customHeight="1" x14ac:dyDescent="0.25">
      <c r="B29" s="5" t="s">
        <v>249</v>
      </c>
      <c r="D29" s="31">
        <v>199000</v>
      </c>
      <c r="F29" s="31">
        <v>1592418397</v>
      </c>
      <c r="H29" s="31">
        <v>1614374686</v>
      </c>
      <c r="J29" s="31">
        <v>-21956288</v>
      </c>
      <c r="L29" s="31">
        <v>199000</v>
      </c>
      <c r="N29" s="31">
        <v>1592418397</v>
      </c>
      <c r="P29" s="31">
        <v>1614374686</v>
      </c>
      <c r="R29" s="31">
        <v>-21956288</v>
      </c>
    </row>
    <row r="30" spans="2:18" s="5" customFormat="1" ht="21.75" customHeight="1" x14ac:dyDescent="0.25">
      <c r="B30" s="5" t="s">
        <v>251</v>
      </c>
      <c r="D30" s="31">
        <v>166467</v>
      </c>
      <c r="F30" s="31">
        <v>673985871</v>
      </c>
      <c r="H30" s="31">
        <v>704130070</v>
      </c>
      <c r="J30" s="31">
        <v>-30144198</v>
      </c>
      <c r="L30" s="31">
        <v>166467</v>
      </c>
      <c r="N30" s="31">
        <v>673985871</v>
      </c>
      <c r="P30" s="31">
        <v>704130070</v>
      </c>
      <c r="R30" s="31">
        <v>-30144198</v>
      </c>
    </row>
    <row r="31" spans="2:18" s="5" customFormat="1" ht="21.75" customHeight="1" x14ac:dyDescent="0.25">
      <c r="B31" s="5" t="s">
        <v>250</v>
      </c>
      <c r="D31" s="31">
        <v>81500</v>
      </c>
      <c r="F31" s="31">
        <v>1519032656</v>
      </c>
      <c r="H31" s="31">
        <v>1573842111</v>
      </c>
      <c r="J31" s="31">
        <v>-54809454</v>
      </c>
      <c r="L31" s="31">
        <v>81500</v>
      </c>
      <c r="N31" s="31">
        <v>1519032656</v>
      </c>
      <c r="P31" s="31">
        <v>1573842111</v>
      </c>
      <c r="R31" s="31">
        <v>-54809454</v>
      </c>
    </row>
    <row r="32" spans="2:18" s="5" customFormat="1" ht="21.75" customHeight="1" x14ac:dyDescent="0.25">
      <c r="B32" s="5" t="s">
        <v>199</v>
      </c>
      <c r="D32" s="31">
        <v>78813</v>
      </c>
      <c r="F32" s="31">
        <v>2348754998</v>
      </c>
      <c r="H32" s="31">
        <v>2363640370</v>
      </c>
      <c r="J32" s="31">
        <v>-14885371</v>
      </c>
      <c r="L32" s="31">
        <v>78813</v>
      </c>
      <c r="N32" s="31">
        <v>2348754998</v>
      </c>
      <c r="P32" s="31">
        <v>2685022923</v>
      </c>
      <c r="R32" s="31">
        <v>-336267924</v>
      </c>
    </row>
    <row r="33" spans="2:18" s="5" customFormat="1" ht="30.75" customHeight="1" thickBot="1" x14ac:dyDescent="0.3">
      <c r="B33" s="106" t="s">
        <v>80</v>
      </c>
      <c r="D33" s="107">
        <f>SUM(D10:D32)</f>
        <v>6754087</v>
      </c>
      <c r="F33" s="107">
        <f>SUM(F10:F32)</f>
        <v>137694100032</v>
      </c>
      <c r="H33" s="107">
        <f>SUM(H10:H32)</f>
        <v>136171179052</v>
      </c>
      <c r="J33" s="107">
        <f>SUM(J10:J32)</f>
        <v>1522920990</v>
      </c>
      <c r="L33" s="107">
        <f>SUM(L10:L32)</f>
        <v>6754087</v>
      </c>
      <c r="N33" s="107">
        <f>SUM(N10:N32)</f>
        <v>137694100032</v>
      </c>
      <c r="P33" s="107">
        <f>SUM(P10:P32)</f>
        <v>122610245568</v>
      </c>
      <c r="R33" s="107">
        <f>SUM(R10:R32)</f>
        <v>15083854469</v>
      </c>
    </row>
    <row r="34" spans="2:18" ht="21.75" thickTop="1" x14ac:dyDescent="0.55000000000000004"/>
    <row r="35" spans="2:18" ht="30" x14ac:dyDescent="0.75">
      <c r="J35" s="62">
        <v>12</v>
      </c>
    </row>
  </sheetData>
  <sortState xmlns:xlrd2="http://schemas.microsoft.com/office/spreadsheetml/2017/richdata2" ref="B10:R32">
    <sortCondition descending="1" ref="R10:R32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64" orientation="landscape" r:id="rId1"/>
  <rowBreaks count="1" manualBreakCount="1">
    <brk id="1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B2:AB58"/>
  <sheetViews>
    <sheetView rightToLeft="1" view="pageBreakPreview" topLeftCell="A25" zoomScale="55" zoomScaleNormal="100" zoomScaleSheetLayoutView="55" workbookViewId="0">
      <selection activeCell="D57" sqref="D57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2" t="s">
        <v>241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2:28" ht="30" x14ac:dyDescent="0.55000000000000004">
      <c r="B3" s="122" t="s">
        <v>45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2:28" ht="30" x14ac:dyDescent="0.55000000000000004">
      <c r="B4" s="122" t="s">
        <v>246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</row>
    <row r="6" spans="2:28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5" t="s">
        <v>1</v>
      </c>
      <c r="D8" s="122" t="s">
        <v>47</v>
      </c>
      <c r="E8" s="122" t="s">
        <v>47</v>
      </c>
      <c r="F8" s="122" t="s">
        <v>47</v>
      </c>
      <c r="G8" s="122" t="s">
        <v>47</v>
      </c>
      <c r="H8" s="122" t="s">
        <v>47</v>
      </c>
      <c r="I8" s="122" t="s">
        <v>47</v>
      </c>
      <c r="J8" s="122" t="s">
        <v>47</v>
      </c>
      <c r="L8" s="122" t="s">
        <v>48</v>
      </c>
      <c r="M8" s="122" t="s">
        <v>48</v>
      </c>
      <c r="N8" s="122" t="s">
        <v>48</v>
      </c>
      <c r="O8" s="122" t="s">
        <v>48</v>
      </c>
      <c r="P8" s="122" t="s">
        <v>48</v>
      </c>
      <c r="Q8" s="122" t="s">
        <v>48</v>
      </c>
      <c r="R8" s="122" t="s">
        <v>48</v>
      </c>
    </row>
    <row r="9" spans="2:28" s="4" customFormat="1" ht="63" customHeight="1" x14ac:dyDescent="0.55000000000000004">
      <c r="B9" s="145" t="s">
        <v>1</v>
      </c>
      <c r="D9" s="125" t="s">
        <v>5</v>
      </c>
      <c r="E9" s="50"/>
      <c r="F9" s="125" t="s">
        <v>61</v>
      </c>
      <c r="G9" s="50"/>
      <c r="H9" s="125" t="s">
        <v>62</v>
      </c>
      <c r="I9" s="50"/>
      <c r="J9" s="125" t="s">
        <v>64</v>
      </c>
      <c r="L9" s="125" t="s">
        <v>5</v>
      </c>
      <c r="M9" s="50"/>
      <c r="N9" s="125" t="s">
        <v>61</v>
      </c>
      <c r="O9" s="50"/>
      <c r="P9" s="125" t="s">
        <v>62</v>
      </c>
      <c r="Q9" s="50"/>
      <c r="R9" s="125" t="s">
        <v>64</v>
      </c>
    </row>
    <row r="10" spans="2:28" ht="24" customHeight="1" x14ac:dyDescent="0.55000000000000004">
      <c r="B10" s="46" t="s">
        <v>234</v>
      </c>
      <c r="D10" s="9">
        <v>1</v>
      </c>
      <c r="F10" s="9">
        <v>1</v>
      </c>
      <c r="H10" s="9">
        <v>4551</v>
      </c>
      <c r="J10" s="9">
        <v>-4550</v>
      </c>
      <c r="L10" s="9">
        <v>1</v>
      </c>
      <c r="N10" s="9">
        <v>1</v>
      </c>
      <c r="P10" s="9">
        <v>4551</v>
      </c>
      <c r="R10" s="9">
        <v>-4550</v>
      </c>
    </row>
    <row r="11" spans="2:28" ht="24" customHeight="1" x14ac:dyDescent="0.55000000000000004">
      <c r="B11" s="2" t="s">
        <v>198</v>
      </c>
      <c r="D11" s="3">
        <v>1</v>
      </c>
      <c r="F11" s="3">
        <v>1</v>
      </c>
      <c r="H11" s="3">
        <v>18788</v>
      </c>
      <c r="J11" s="3">
        <v>-18787</v>
      </c>
      <c r="L11" s="3">
        <v>133001</v>
      </c>
      <c r="N11" s="3">
        <v>6558629001</v>
      </c>
      <c r="P11" s="3">
        <v>6031737012</v>
      </c>
      <c r="R11" s="3">
        <v>526891989</v>
      </c>
    </row>
    <row r="12" spans="2:28" ht="24" customHeight="1" x14ac:dyDescent="0.55000000000000004">
      <c r="B12" s="2" t="s">
        <v>180</v>
      </c>
      <c r="D12" s="3">
        <v>0</v>
      </c>
      <c r="F12" s="3">
        <v>0</v>
      </c>
      <c r="H12" s="3">
        <v>0</v>
      </c>
      <c r="J12" s="3">
        <v>0</v>
      </c>
      <c r="L12" s="3">
        <v>71</v>
      </c>
      <c r="N12" s="3">
        <v>1168060</v>
      </c>
      <c r="P12" s="3">
        <v>910468</v>
      </c>
      <c r="R12" s="3">
        <v>257592</v>
      </c>
    </row>
    <row r="13" spans="2:28" ht="24" customHeight="1" x14ac:dyDescent="0.55000000000000004">
      <c r="B13" s="2" t="s">
        <v>174</v>
      </c>
      <c r="D13" s="3">
        <v>0</v>
      </c>
      <c r="F13" s="3">
        <v>0</v>
      </c>
      <c r="H13" s="3">
        <v>0</v>
      </c>
      <c r="J13" s="3">
        <v>0</v>
      </c>
      <c r="L13" s="3">
        <v>179883</v>
      </c>
      <c r="N13" s="3">
        <v>4776579774</v>
      </c>
      <c r="P13" s="3">
        <v>4348443101</v>
      </c>
      <c r="R13" s="3">
        <v>428136673</v>
      </c>
    </row>
    <row r="14" spans="2:28" ht="24" customHeight="1" x14ac:dyDescent="0.55000000000000004">
      <c r="B14" s="2" t="s">
        <v>13</v>
      </c>
      <c r="D14" s="3">
        <v>0</v>
      </c>
      <c r="F14" s="3">
        <v>0</v>
      </c>
      <c r="H14" s="3">
        <v>0</v>
      </c>
      <c r="J14" s="3">
        <v>0</v>
      </c>
      <c r="L14" s="3">
        <v>200000</v>
      </c>
      <c r="N14" s="3">
        <v>6069085986</v>
      </c>
      <c r="P14" s="3">
        <v>6322158000</v>
      </c>
      <c r="R14" s="3">
        <v>-253072014</v>
      </c>
    </row>
    <row r="15" spans="2:28" ht="24" customHeight="1" x14ac:dyDescent="0.55000000000000004">
      <c r="B15" s="2" t="s">
        <v>199</v>
      </c>
      <c r="D15" s="3">
        <v>0</v>
      </c>
      <c r="F15" s="3">
        <v>0</v>
      </c>
      <c r="H15" s="3">
        <v>0</v>
      </c>
      <c r="J15" s="3">
        <v>0</v>
      </c>
      <c r="L15" s="3">
        <v>87641</v>
      </c>
      <c r="N15" s="3">
        <v>2728116092</v>
      </c>
      <c r="P15" s="3">
        <v>2985777651</v>
      </c>
      <c r="R15" s="3">
        <v>-257661559</v>
      </c>
    </row>
    <row r="16" spans="2:28" ht="24" customHeight="1" x14ac:dyDescent="0.55000000000000004">
      <c r="B16" s="2" t="s">
        <v>212</v>
      </c>
      <c r="D16" s="3">
        <v>0</v>
      </c>
      <c r="F16" s="3">
        <v>0</v>
      </c>
      <c r="H16" s="3">
        <v>0</v>
      </c>
      <c r="J16" s="3">
        <v>0</v>
      </c>
      <c r="L16" s="3">
        <v>175765</v>
      </c>
      <c r="N16" s="3">
        <v>1350158181</v>
      </c>
      <c r="P16" s="3">
        <v>1591568115</v>
      </c>
      <c r="R16" s="3">
        <v>-241409933</v>
      </c>
    </row>
    <row r="17" spans="2:18" ht="24" customHeight="1" x14ac:dyDescent="0.55000000000000004">
      <c r="B17" s="2" t="s">
        <v>117</v>
      </c>
      <c r="D17" s="3">
        <v>0</v>
      </c>
      <c r="F17" s="3">
        <v>0</v>
      </c>
      <c r="H17" s="3">
        <v>0</v>
      </c>
      <c r="J17" s="3">
        <v>0</v>
      </c>
      <c r="L17" s="3">
        <v>59996</v>
      </c>
      <c r="N17" s="3">
        <v>4790584616</v>
      </c>
      <c r="P17" s="3">
        <v>4809887268</v>
      </c>
      <c r="R17" s="3">
        <v>-19302651</v>
      </c>
    </row>
    <row r="18" spans="2:18" ht="24" customHeight="1" x14ac:dyDescent="0.55000000000000004">
      <c r="B18" s="2" t="s">
        <v>165</v>
      </c>
      <c r="D18" s="3">
        <v>0</v>
      </c>
      <c r="F18" s="3">
        <v>0</v>
      </c>
      <c r="H18" s="3">
        <v>0</v>
      </c>
      <c r="J18" s="3">
        <v>0</v>
      </c>
      <c r="L18" s="3">
        <v>940</v>
      </c>
      <c r="N18" s="3">
        <v>25434561</v>
      </c>
      <c r="P18" s="3">
        <v>16753917</v>
      </c>
      <c r="R18" s="3">
        <v>8680644</v>
      </c>
    </row>
    <row r="19" spans="2:18" ht="24" customHeight="1" x14ac:dyDescent="0.55000000000000004">
      <c r="B19" s="2" t="s">
        <v>211</v>
      </c>
      <c r="D19" s="3">
        <v>0</v>
      </c>
      <c r="F19" s="3">
        <v>0</v>
      </c>
      <c r="H19" s="3">
        <v>0</v>
      </c>
      <c r="J19" s="3">
        <v>0</v>
      </c>
      <c r="L19" s="3">
        <v>2000001</v>
      </c>
      <c r="N19" s="3">
        <v>4826000001</v>
      </c>
      <c r="P19" s="3">
        <v>4610348864</v>
      </c>
      <c r="R19" s="3">
        <v>215651137</v>
      </c>
    </row>
    <row r="20" spans="2:18" ht="24" customHeight="1" x14ac:dyDescent="0.55000000000000004">
      <c r="B20" s="2" t="s">
        <v>164</v>
      </c>
      <c r="D20" s="3">
        <v>0</v>
      </c>
      <c r="F20" s="3">
        <v>0</v>
      </c>
      <c r="H20" s="3">
        <v>0</v>
      </c>
      <c r="J20" s="3">
        <v>0</v>
      </c>
      <c r="L20" s="3">
        <v>39475</v>
      </c>
      <c r="N20" s="3">
        <v>5842443579</v>
      </c>
      <c r="P20" s="3">
        <v>4506728212</v>
      </c>
      <c r="R20" s="3">
        <v>1335715367</v>
      </c>
    </row>
    <row r="21" spans="2:18" ht="24" customHeight="1" x14ac:dyDescent="0.55000000000000004">
      <c r="B21" s="2" t="s">
        <v>14</v>
      </c>
      <c r="D21" s="3">
        <v>0</v>
      </c>
      <c r="F21" s="3">
        <v>0</v>
      </c>
      <c r="H21" s="3">
        <v>0</v>
      </c>
      <c r="J21" s="3">
        <v>0</v>
      </c>
      <c r="L21" s="3">
        <v>1449057</v>
      </c>
      <c r="N21" s="3">
        <v>8081876380</v>
      </c>
      <c r="P21" s="3">
        <v>8484162802</v>
      </c>
      <c r="R21" s="3">
        <v>-402286422</v>
      </c>
    </row>
    <row r="22" spans="2:18" ht="24" customHeight="1" x14ac:dyDescent="0.55000000000000004">
      <c r="B22" s="2" t="s">
        <v>134</v>
      </c>
      <c r="D22" s="3">
        <v>0</v>
      </c>
      <c r="F22" s="3">
        <v>0</v>
      </c>
      <c r="H22" s="3">
        <v>0</v>
      </c>
      <c r="J22" s="3">
        <v>0</v>
      </c>
      <c r="L22" s="3">
        <v>200000</v>
      </c>
      <c r="N22" s="3">
        <v>4575290179</v>
      </c>
      <c r="P22" s="3">
        <v>4731678000</v>
      </c>
      <c r="R22" s="3">
        <v>-156387821</v>
      </c>
    </row>
    <row r="23" spans="2:18" ht="24" customHeight="1" x14ac:dyDescent="0.55000000000000004">
      <c r="B23" s="2" t="s">
        <v>163</v>
      </c>
      <c r="D23" s="3">
        <v>0</v>
      </c>
      <c r="F23" s="3">
        <v>0</v>
      </c>
      <c r="H23" s="3">
        <v>0</v>
      </c>
      <c r="J23" s="3">
        <v>0</v>
      </c>
      <c r="L23" s="3">
        <v>500000</v>
      </c>
      <c r="N23" s="3">
        <v>7177041124</v>
      </c>
      <c r="P23" s="3">
        <v>6207842250</v>
      </c>
      <c r="R23" s="3">
        <v>969198874</v>
      </c>
    </row>
    <row r="24" spans="2:18" ht="24" customHeight="1" x14ac:dyDescent="0.55000000000000004">
      <c r="B24" s="2" t="s">
        <v>116</v>
      </c>
      <c r="D24" s="3">
        <v>0</v>
      </c>
      <c r="F24" s="3">
        <v>0</v>
      </c>
      <c r="H24" s="3">
        <v>0</v>
      </c>
      <c r="J24" s="3">
        <v>0</v>
      </c>
      <c r="L24" s="3">
        <v>240000</v>
      </c>
      <c r="N24" s="3">
        <v>4256398519</v>
      </c>
      <c r="P24" s="3">
        <v>5780599560</v>
      </c>
      <c r="R24" s="3">
        <v>-1524201041</v>
      </c>
    </row>
    <row r="25" spans="2:18" ht="24" customHeight="1" x14ac:dyDescent="0.55000000000000004">
      <c r="B25" s="2" t="s">
        <v>213</v>
      </c>
      <c r="D25" s="3">
        <v>0</v>
      </c>
      <c r="F25" s="3">
        <v>0</v>
      </c>
      <c r="H25" s="3">
        <v>0</v>
      </c>
      <c r="J25" s="3">
        <v>0</v>
      </c>
      <c r="L25" s="3">
        <v>39153</v>
      </c>
      <c r="N25" s="3">
        <v>3910120311</v>
      </c>
      <c r="P25" s="3">
        <v>4178524835</v>
      </c>
      <c r="R25" s="3">
        <v>-268404523</v>
      </c>
    </row>
    <row r="26" spans="2:18" ht="24" customHeight="1" x14ac:dyDescent="0.55000000000000004">
      <c r="B26" s="2" t="s">
        <v>138</v>
      </c>
      <c r="D26" s="3">
        <v>0</v>
      </c>
      <c r="F26" s="3">
        <v>0</v>
      </c>
      <c r="H26" s="3">
        <v>0</v>
      </c>
      <c r="J26" s="3">
        <v>0</v>
      </c>
      <c r="L26" s="3">
        <v>40000</v>
      </c>
      <c r="N26" s="3">
        <v>5856630976</v>
      </c>
      <c r="P26" s="3">
        <v>5158324260</v>
      </c>
      <c r="R26" s="3">
        <v>698306716</v>
      </c>
    </row>
    <row r="27" spans="2:18" ht="24" customHeight="1" x14ac:dyDescent="0.55000000000000004">
      <c r="B27" s="2" t="s">
        <v>235</v>
      </c>
      <c r="D27" s="3">
        <v>12000</v>
      </c>
      <c r="F27" s="3">
        <v>12000000000</v>
      </c>
      <c r="H27" s="3">
        <v>11872611517</v>
      </c>
      <c r="J27" s="3">
        <v>127388483</v>
      </c>
      <c r="L27" s="3">
        <v>12000</v>
      </c>
      <c r="N27" s="3">
        <v>12000000000</v>
      </c>
      <c r="P27" s="3">
        <v>11872611517</v>
      </c>
      <c r="R27" s="3">
        <v>127388483</v>
      </c>
    </row>
    <row r="28" spans="2:18" ht="24" customHeight="1" x14ac:dyDescent="0.55000000000000004">
      <c r="B28" s="2" t="s">
        <v>120</v>
      </c>
      <c r="D28" s="3">
        <v>0</v>
      </c>
      <c r="F28" s="3">
        <v>0</v>
      </c>
      <c r="H28" s="3">
        <v>0</v>
      </c>
      <c r="J28" s="3">
        <v>0</v>
      </c>
      <c r="L28" s="3">
        <v>9</v>
      </c>
      <c r="N28" s="3">
        <v>9000000</v>
      </c>
      <c r="P28" s="3">
        <v>8998368</v>
      </c>
      <c r="R28" s="3">
        <v>1632</v>
      </c>
    </row>
    <row r="29" spans="2:18" ht="24" customHeight="1" x14ac:dyDescent="0.55000000000000004">
      <c r="B29" s="2" t="s">
        <v>181</v>
      </c>
      <c r="D29" s="3">
        <v>0</v>
      </c>
      <c r="F29" s="3">
        <v>0</v>
      </c>
      <c r="H29" s="3">
        <v>0</v>
      </c>
      <c r="J29" s="3">
        <v>0</v>
      </c>
      <c r="L29" s="3">
        <v>8400</v>
      </c>
      <c r="N29" s="3">
        <v>7501912545</v>
      </c>
      <c r="P29" s="3">
        <v>7356557133</v>
      </c>
      <c r="R29" s="3">
        <v>145355412</v>
      </c>
    </row>
    <row r="30" spans="2:18" ht="24" customHeight="1" x14ac:dyDescent="0.55000000000000004">
      <c r="B30" s="2" t="s">
        <v>204</v>
      </c>
      <c r="D30" s="3">
        <v>0</v>
      </c>
      <c r="F30" s="3">
        <v>0</v>
      </c>
      <c r="H30" s="3">
        <v>0</v>
      </c>
      <c r="J30" s="3">
        <v>0</v>
      </c>
      <c r="L30" s="3">
        <v>8200</v>
      </c>
      <c r="N30" s="3">
        <v>8200000000</v>
      </c>
      <c r="P30" s="3">
        <v>7688273246</v>
      </c>
      <c r="R30" s="3">
        <v>511726754</v>
      </c>
    </row>
    <row r="31" spans="2:18" ht="24" customHeight="1" x14ac:dyDescent="0.55000000000000004">
      <c r="B31" s="2" t="s">
        <v>175</v>
      </c>
      <c r="D31" s="3">
        <v>0</v>
      </c>
      <c r="F31" s="3">
        <v>0</v>
      </c>
      <c r="H31" s="3">
        <v>0</v>
      </c>
      <c r="J31" s="3">
        <v>0</v>
      </c>
      <c r="L31" s="3">
        <v>5000</v>
      </c>
      <c r="N31" s="3">
        <v>5000000000</v>
      </c>
      <c r="P31" s="3">
        <v>4934894287</v>
      </c>
      <c r="R31" s="3">
        <v>65105713</v>
      </c>
    </row>
    <row r="32" spans="2:18" ht="24" customHeight="1" x14ac:dyDescent="0.55000000000000004">
      <c r="B32" s="2" t="s">
        <v>173</v>
      </c>
      <c r="D32" s="3">
        <v>0</v>
      </c>
      <c r="F32" s="3">
        <v>0</v>
      </c>
      <c r="H32" s="3">
        <v>0</v>
      </c>
      <c r="J32" s="3">
        <v>0</v>
      </c>
      <c r="L32" s="3">
        <v>10200</v>
      </c>
      <c r="N32" s="3">
        <v>10200000000</v>
      </c>
      <c r="P32" s="3">
        <v>9366564386</v>
      </c>
      <c r="R32" s="3">
        <v>833435614</v>
      </c>
    </row>
    <row r="33" spans="2:18" ht="24" customHeight="1" x14ac:dyDescent="0.55000000000000004">
      <c r="B33" s="2" t="s">
        <v>225</v>
      </c>
      <c r="D33" s="3">
        <v>0</v>
      </c>
      <c r="F33" s="3">
        <v>0</v>
      </c>
      <c r="H33" s="3">
        <v>0</v>
      </c>
      <c r="J33" s="3">
        <v>0</v>
      </c>
      <c r="L33" s="3">
        <v>6000</v>
      </c>
      <c r="N33" s="3">
        <v>5865496692</v>
      </c>
      <c r="P33" s="3">
        <v>5842058680</v>
      </c>
      <c r="R33" s="3">
        <v>23438012</v>
      </c>
    </row>
    <row r="34" spans="2:18" ht="24" customHeight="1" x14ac:dyDescent="0.55000000000000004">
      <c r="B34" s="2" t="s">
        <v>159</v>
      </c>
      <c r="D34" s="3">
        <v>0</v>
      </c>
      <c r="F34" s="3">
        <v>0</v>
      </c>
      <c r="H34" s="3">
        <v>0</v>
      </c>
      <c r="J34" s="3">
        <v>0</v>
      </c>
      <c r="L34" s="3">
        <v>19800</v>
      </c>
      <c r="N34" s="3">
        <v>19800000000</v>
      </c>
      <c r="P34" s="3">
        <v>19024915633</v>
      </c>
      <c r="R34" s="3">
        <v>775084367</v>
      </c>
    </row>
    <row r="35" spans="2:18" ht="24" customHeight="1" x14ac:dyDescent="0.55000000000000004">
      <c r="B35" s="2" t="s">
        <v>168</v>
      </c>
      <c r="D35" s="3">
        <v>0</v>
      </c>
      <c r="F35" s="3">
        <v>0</v>
      </c>
      <c r="H35" s="3">
        <v>0</v>
      </c>
      <c r="J35" s="3">
        <v>0</v>
      </c>
      <c r="L35" s="3">
        <v>19300</v>
      </c>
      <c r="N35" s="3">
        <v>18993609131</v>
      </c>
      <c r="P35" s="3">
        <v>17588655766</v>
      </c>
      <c r="R35" s="3">
        <v>1404953365</v>
      </c>
    </row>
    <row r="36" spans="2:18" ht="24" customHeight="1" x14ac:dyDescent="0.55000000000000004">
      <c r="B36" s="2" t="s">
        <v>182</v>
      </c>
      <c r="D36" s="3">
        <v>0</v>
      </c>
      <c r="F36" s="3">
        <v>0</v>
      </c>
      <c r="H36" s="3">
        <v>0</v>
      </c>
      <c r="J36" s="3">
        <v>0</v>
      </c>
      <c r="L36" s="3">
        <v>600</v>
      </c>
      <c r="N36" s="3">
        <v>526764510</v>
      </c>
      <c r="P36" s="3">
        <v>520894395</v>
      </c>
      <c r="R36" s="3">
        <v>5870115</v>
      </c>
    </row>
    <row r="37" spans="2:18" ht="24" customHeight="1" x14ac:dyDescent="0.55000000000000004">
      <c r="B37" s="2" t="s">
        <v>240</v>
      </c>
      <c r="D37" s="3">
        <v>0</v>
      </c>
      <c r="F37" s="3">
        <v>0</v>
      </c>
      <c r="H37" s="3">
        <v>0</v>
      </c>
      <c r="J37" s="3">
        <v>0</v>
      </c>
      <c r="L37" s="3">
        <v>100</v>
      </c>
      <c r="N37" s="3">
        <v>98182202</v>
      </c>
      <c r="P37" s="3">
        <v>95216251</v>
      </c>
      <c r="R37" s="3">
        <v>2965951</v>
      </c>
    </row>
    <row r="38" spans="2:18" ht="24" customHeight="1" x14ac:dyDescent="0.55000000000000004">
      <c r="B38" s="2" t="s">
        <v>228</v>
      </c>
      <c r="D38" s="3">
        <v>0</v>
      </c>
      <c r="F38" s="3">
        <v>0</v>
      </c>
      <c r="H38" s="3">
        <v>0</v>
      </c>
      <c r="J38" s="3">
        <v>0</v>
      </c>
      <c r="L38" s="3">
        <v>7000</v>
      </c>
      <c r="N38" s="3">
        <v>5689968507</v>
      </c>
      <c r="P38" s="3">
        <v>5694565950</v>
      </c>
      <c r="R38" s="3">
        <v>-4597443</v>
      </c>
    </row>
    <row r="39" spans="2:18" ht="24" customHeight="1" x14ac:dyDescent="0.55000000000000004">
      <c r="B39" s="2" t="s">
        <v>97</v>
      </c>
      <c r="D39" s="3">
        <v>0</v>
      </c>
      <c r="F39" s="3">
        <v>0</v>
      </c>
      <c r="H39" s="3">
        <v>0</v>
      </c>
      <c r="J39" s="3">
        <v>0</v>
      </c>
      <c r="L39" s="3">
        <v>4500</v>
      </c>
      <c r="N39" s="3">
        <v>3296663378</v>
      </c>
      <c r="P39" s="3">
        <v>3021175523</v>
      </c>
      <c r="R39" s="3">
        <v>275487855</v>
      </c>
    </row>
    <row r="40" spans="2:18" ht="24" customHeight="1" x14ac:dyDescent="0.55000000000000004">
      <c r="B40" s="2" t="s">
        <v>118</v>
      </c>
      <c r="D40" s="3">
        <v>0</v>
      </c>
      <c r="F40" s="3">
        <v>0</v>
      </c>
      <c r="H40" s="3">
        <v>0</v>
      </c>
      <c r="J40" s="3">
        <v>0</v>
      </c>
      <c r="L40" s="3">
        <v>18300</v>
      </c>
      <c r="N40" s="3">
        <v>13587678657</v>
      </c>
      <c r="P40" s="3">
        <v>12077020525</v>
      </c>
      <c r="R40" s="3">
        <v>1510658132</v>
      </c>
    </row>
    <row r="41" spans="2:18" ht="24" customHeight="1" x14ac:dyDescent="0.55000000000000004">
      <c r="B41" s="2" t="s">
        <v>145</v>
      </c>
      <c r="D41" s="3">
        <v>0</v>
      </c>
      <c r="F41" s="3">
        <v>0</v>
      </c>
      <c r="H41" s="3">
        <v>0</v>
      </c>
      <c r="J41" s="3">
        <v>0</v>
      </c>
      <c r="L41" s="3">
        <v>100</v>
      </c>
      <c r="N41" s="3">
        <v>77388972</v>
      </c>
      <c r="P41" s="3">
        <v>73636650</v>
      </c>
      <c r="R41" s="3">
        <v>3752322</v>
      </c>
    </row>
    <row r="42" spans="2:18" ht="24" customHeight="1" x14ac:dyDescent="0.55000000000000004">
      <c r="B42" s="2" t="s">
        <v>121</v>
      </c>
      <c r="D42" s="3">
        <v>0</v>
      </c>
      <c r="F42" s="3">
        <v>0</v>
      </c>
      <c r="H42" s="3">
        <v>0</v>
      </c>
      <c r="J42" s="3">
        <v>0</v>
      </c>
      <c r="L42" s="3">
        <v>1900</v>
      </c>
      <c r="N42" s="3">
        <v>1458888534</v>
      </c>
      <c r="P42" s="3">
        <v>1422245266</v>
      </c>
      <c r="R42" s="3">
        <v>36643268</v>
      </c>
    </row>
    <row r="43" spans="2:18" ht="24" customHeight="1" x14ac:dyDescent="0.55000000000000004">
      <c r="B43" s="2" t="s">
        <v>96</v>
      </c>
      <c r="D43" s="3">
        <v>0</v>
      </c>
      <c r="F43" s="3">
        <v>0</v>
      </c>
      <c r="H43" s="3">
        <v>0</v>
      </c>
      <c r="J43" s="3">
        <v>0</v>
      </c>
      <c r="L43" s="3">
        <v>9900</v>
      </c>
      <c r="N43" s="3">
        <v>7092262297</v>
      </c>
      <c r="P43" s="3">
        <v>6691780894</v>
      </c>
      <c r="R43" s="3">
        <v>400481403</v>
      </c>
    </row>
    <row r="44" spans="2:18" ht="24" customHeight="1" x14ac:dyDescent="0.55000000000000004">
      <c r="B44" s="2" t="s">
        <v>135</v>
      </c>
      <c r="D44" s="3">
        <v>0</v>
      </c>
      <c r="F44" s="3">
        <v>0</v>
      </c>
      <c r="H44" s="3">
        <v>0</v>
      </c>
      <c r="J44" s="3">
        <v>0</v>
      </c>
      <c r="L44" s="3">
        <v>100</v>
      </c>
      <c r="N44" s="3">
        <v>68323616</v>
      </c>
      <c r="P44" s="3">
        <v>65060788</v>
      </c>
      <c r="R44" s="3">
        <v>3262828</v>
      </c>
    </row>
    <row r="45" spans="2:18" ht="24" customHeight="1" x14ac:dyDescent="0.55000000000000004">
      <c r="B45" s="2" t="s">
        <v>154</v>
      </c>
      <c r="D45" s="3">
        <v>0</v>
      </c>
      <c r="F45" s="3">
        <v>0</v>
      </c>
      <c r="H45" s="3">
        <v>0</v>
      </c>
      <c r="J45" s="3">
        <v>0</v>
      </c>
      <c r="L45" s="3">
        <v>18400</v>
      </c>
      <c r="N45" s="3">
        <v>12740870311</v>
      </c>
      <c r="P45" s="3">
        <v>10285630102</v>
      </c>
      <c r="R45" s="3">
        <v>2455240209</v>
      </c>
    </row>
    <row r="46" spans="2:18" ht="24" customHeight="1" x14ac:dyDescent="0.55000000000000004">
      <c r="B46" s="2" t="s">
        <v>144</v>
      </c>
      <c r="D46" s="3">
        <v>0</v>
      </c>
      <c r="F46" s="3">
        <v>0</v>
      </c>
      <c r="H46" s="3">
        <v>0</v>
      </c>
      <c r="J46" s="3">
        <v>0</v>
      </c>
      <c r="L46" s="3">
        <v>6800</v>
      </c>
      <c r="N46" s="3">
        <v>6800000000</v>
      </c>
      <c r="P46" s="3">
        <v>6118890750</v>
      </c>
      <c r="R46" s="3">
        <v>681109250</v>
      </c>
    </row>
    <row r="47" spans="2:18" ht="24" customHeight="1" x14ac:dyDescent="0.55000000000000004">
      <c r="B47" s="2" t="s">
        <v>142</v>
      </c>
      <c r="D47" s="3">
        <v>0</v>
      </c>
      <c r="F47" s="3">
        <v>0</v>
      </c>
      <c r="H47" s="3">
        <v>0</v>
      </c>
      <c r="J47" s="3">
        <v>0</v>
      </c>
      <c r="L47" s="3">
        <v>5</v>
      </c>
      <c r="N47" s="3">
        <v>5000000</v>
      </c>
      <c r="P47" s="3">
        <v>4759637</v>
      </c>
      <c r="R47" s="3">
        <v>240363</v>
      </c>
    </row>
    <row r="48" spans="2:18" ht="24" customHeight="1" x14ac:dyDescent="0.55000000000000004">
      <c r="B48" s="2" t="s">
        <v>169</v>
      </c>
      <c r="D48" s="3">
        <v>0</v>
      </c>
      <c r="F48" s="3">
        <v>0</v>
      </c>
      <c r="H48" s="3">
        <v>0</v>
      </c>
      <c r="J48" s="3">
        <v>0</v>
      </c>
      <c r="L48" s="3">
        <v>5000</v>
      </c>
      <c r="N48" s="3">
        <v>5000000000</v>
      </c>
      <c r="P48" s="3">
        <v>4444089362</v>
      </c>
      <c r="R48" s="3">
        <v>555910638</v>
      </c>
    </row>
    <row r="49" spans="2:18" ht="24" customHeight="1" x14ac:dyDescent="0.55000000000000004">
      <c r="B49" s="2" t="s">
        <v>157</v>
      </c>
      <c r="D49" s="3">
        <v>0</v>
      </c>
      <c r="F49" s="3">
        <v>0</v>
      </c>
      <c r="H49" s="3">
        <v>0</v>
      </c>
      <c r="J49" s="3">
        <v>0</v>
      </c>
      <c r="L49" s="3">
        <v>11500</v>
      </c>
      <c r="N49" s="3">
        <v>7109701137</v>
      </c>
      <c r="P49" s="3">
        <v>6337814792</v>
      </c>
      <c r="R49" s="3">
        <v>771886345</v>
      </c>
    </row>
    <row r="50" spans="2:18" ht="24" customHeight="1" x14ac:dyDescent="0.55000000000000004">
      <c r="B50" s="2" t="s">
        <v>229</v>
      </c>
      <c r="D50" s="3">
        <v>0</v>
      </c>
      <c r="F50" s="3">
        <v>0</v>
      </c>
      <c r="H50" s="3">
        <v>0</v>
      </c>
      <c r="J50" s="3">
        <v>0</v>
      </c>
      <c r="L50" s="3">
        <v>16</v>
      </c>
      <c r="N50" s="3">
        <v>16000000</v>
      </c>
      <c r="P50" s="3">
        <v>15876334</v>
      </c>
      <c r="R50" s="3">
        <v>123666</v>
      </c>
    </row>
    <row r="51" spans="2:18" ht="24" customHeight="1" x14ac:dyDescent="0.55000000000000004">
      <c r="B51" s="2" t="s">
        <v>200</v>
      </c>
      <c r="D51" s="3">
        <v>0</v>
      </c>
      <c r="F51" s="3">
        <v>0</v>
      </c>
      <c r="H51" s="3">
        <v>0</v>
      </c>
      <c r="J51" s="3">
        <v>0</v>
      </c>
      <c r="L51" s="3">
        <v>10000</v>
      </c>
      <c r="N51" s="3">
        <v>10000000000</v>
      </c>
      <c r="P51" s="3">
        <v>9711759937</v>
      </c>
      <c r="R51" s="3">
        <v>288240063</v>
      </c>
    </row>
    <row r="52" spans="2:18" ht="24" customHeight="1" x14ac:dyDescent="0.55000000000000004">
      <c r="B52" s="2" t="s">
        <v>156</v>
      </c>
      <c r="D52" s="3">
        <v>0</v>
      </c>
      <c r="F52" s="3">
        <v>0</v>
      </c>
      <c r="H52" s="3">
        <v>0</v>
      </c>
      <c r="J52" s="3">
        <v>0</v>
      </c>
      <c r="L52" s="3">
        <v>18123</v>
      </c>
      <c r="N52" s="3">
        <v>18123000000</v>
      </c>
      <c r="P52" s="3">
        <v>16486693843</v>
      </c>
      <c r="R52" s="3">
        <v>1636306157</v>
      </c>
    </row>
    <row r="53" spans="2:18" ht="24" customHeight="1" x14ac:dyDescent="0.55000000000000004">
      <c r="B53" s="2" t="s">
        <v>166</v>
      </c>
      <c r="D53" s="3">
        <v>0</v>
      </c>
      <c r="F53" s="3">
        <v>0</v>
      </c>
      <c r="H53" s="3">
        <v>0</v>
      </c>
      <c r="J53" s="3">
        <v>0</v>
      </c>
      <c r="L53" s="3">
        <v>10000</v>
      </c>
      <c r="N53" s="3">
        <v>9170937467</v>
      </c>
      <c r="P53" s="3">
        <v>8478463000</v>
      </c>
      <c r="R53" s="3">
        <v>692474467</v>
      </c>
    </row>
    <row r="54" spans="2:18" ht="24" customHeight="1" x14ac:dyDescent="0.55000000000000004">
      <c r="B54" s="2" t="s">
        <v>167</v>
      </c>
      <c r="D54" s="3">
        <v>0</v>
      </c>
      <c r="F54" s="3">
        <v>0</v>
      </c>
      <c r="H54" s="3">
        <v>0</v>
      </c>
      <c r="J54" s="3">
        <v>0</v>
      </c>
      <c r="L54" s="3">
        <v>10000</v>
      </c>
      <c r="N54" s="3">
        <v>8998368750</v>
      </c>
      <c r="P54" s="3">
        <v>7898568125</v>
      </c>
      <c r="R54" s="3">
        <v>1099800625</v>
      </c>
    </row>
    <row r="55" spans="2:18" ht="24" customHeight="1" x14ac:dyDescent="0.55000000000000004">
      <c r="B55" s="2" t="s">
        <v>208</v>
      </c>
      <c r="D55" s="3">
        <v>0</v>
      </c>
      <c r="F55" s="3">
        <v>0</v>
      </c>
      <c r="H55" s="3">
        <v>0</v>
      </c>
      <c r="J55" s="3">
        <v>0</v>
      </c>
      <c r="L55" s="3">
        <v>400</v>
      </c>
      <c r="N55" s="3">
        <v>246635290</v>
      </c>
      <c r="P55" s="3">
        <v>232750248</v>
      </c>
      <c r="R55" s="3">
        <v>13885042</v>
      </c>
    </row>
    <row r="56" spans="2:18" ht="21.75" thickBot="1" x14ac:dyDescent="0.6">
      <c r="B56" s="32" t="s">
        <v>80</v>
      </c>
      <c r="D56" s="10">
        <f>SUM(D10:D55)</f>
        <v>12002</v>
      </c>
      <c r="F56" s="10">
        <f>SUM(F10:F55)</f>
        <v>12000000002</v>
      </c>
      <c r="H56" s="10">
        <f>SUM(H10:H55)</f>
        <v>11872634856</v>
      </c>
      <c r="J56" s="10">
        <f>SUM(J10:J55)</f>
        <v>127365146</v>
      </c>
      <c r="L56" s="10">
        <f>SUM(L10:L55)</f>
        <v>5566637</v>
      </c>
      <c r="N56" s="10">
        <f>SUM(N10:N55)</f>
        <v>268502209337</v>
      </c>
      <c r="P56" s="10">
        <f>SUM(P10:P55)</f>
        <v>253125870254</v>
      </c>
      <c r="R56" s="10">
        <f>SUM(R10:R55)</f>
        <v>15376339086</v>
      </c>
    </row>
    <row r="57" spans="2:18" ht="21.75" thickTop="1" x14ac:dyDescent="0.55000000000000004"/>
    <row r="58" spans="2:18" ht="26.25" x14ac:dyDescent="0.65">
      <c r="J58" s="27">
        <v>13</v>
      </c>
    </row>
  </sheetData>
  <sortState xmlns:xlrd2="http://schemas.microsoft.com/office/spreadsheetml/2017/richdata2" ref="B10:R55">
    <sortCondition descending="1" ref="R10:R55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  <rowBreaks count="4" manualBreakCount="4">
    <brk id="23" max="16383" man="1"/>
    <brk id="33" max="16383" man="1"/>
    <brk id="40" max="16383" man="1"/>
    <brk id="5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B2:AB45"/>
  <sheetViews>
    <sheetView rightToLeft="1" view="pageBreakPreview" topLeftCell="A37" zoomScaleNormal="100" zoomScaleSheetLayoutView="100" workbookViewId="0">
      <selection activeCell="D44" sqref="D44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2" t="s">
        <v>241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7"/>
      <c r="R2" s="17"/>
      <c r="S2" s="17"/>
      <c r="T2" s="17"/>
      <c r="U2" s="17"/>
    </row>
    <row r="3" spans="2:28" ht="30" x14ac:dyDescent="0.6">
      <c r="B3" s="122" t="s">
        <v>45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7"/>
      <c r="R3" s="17"/>
    </row>
    <row r="4" spans="2:28" ht="30" x14ac:dyDescent="0.6">
      <c r="B4" s="122" t="s">
        <v>246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7"/>
      <c r="R4" s="17"/>
    </row>
    <row r="6" spans="2:28" s="2" customFormat="1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23" t="s">
        <v>49</v>
      </c>
      <c r="D7" s="124" t="s">
        <v>47</v>
      </c>
      <c r="E7" s="124" t="s">
        <v>47</v>
      </c>
      <c r="F7" s="124" t="s">
        <v>47</v>
      </c>
      <c r="G7" s="124" t="s">
        <v>47</v>
      </c>
      <c r="H7" s="124" t="s">
        <v>47</v>
      </c>
      <c r="I7" s="124" t="s">
        <v>47</v>
      </c>
      <c r="J7" s="124" t="s">
        <v>47</v>
      </c>
      <c r="L7" s="124" t="s">
        <v>48</v>
      </c>
      <c r="M7" s="124" t="s">
        <v>48</v>
      </c>
      <c r="N7" s="124" t="s">
        <v>48</v>
      </c>
      <c r="O7" s="124" t="s">
        <v>48</v>
      </c>
      <c r="P7" s="124" t="s">
        <v>48</v>
      </c>
      <c r="Q7" s="124" t="s">
        <v>48</v>
      </c>
      <c r="R7" s="124" t="s">
        <v>48</v>
      </c>
    </row>
    <row r="8" spans="2:28" s="52" customFormat="1" ht="63" customHeight="1" x14ac:dyDescent="0.75">
      <c r="B8" s="123" t="s">
        <v>49</v>
      </c>
      <c r="D8" s="157" t="s">
        <v>69</v>
      </c>
      <c r="E8" s="53"/>
      <c r="F8" s="157" t="s">
        <v>66</v>
      </c>
      <c r="G8" s="53"/>
      <c r="H8" s="157" t="s">
        <v>67</v>
      </c>
      <c r="I8" s="53"/>
      <c r="J8" s="157" t="s">
        <v>70</v>
      </c>
      <c r="L8" s="157" t="s">
        <v>69</v>
      </c>
      <c r="M8" s="53"/>
      <c r="N8" s="157" t="s">
        <v>66</v>
      </c>
      <c r="O8" s="53"/>
      <c r="P8" s="157" t="s">
        <v>67</v>
      </c>
      <c r="Q8" s="53"/>
      <c r="R8" s="157" t="s">
        <v>70</v>
      </c>
    </row>
    <row r="9" spans="2:28" ht="21.75" x14ac:dyDescent="0.6">
      <c r="B9" s="50" t="s">
        <v>154</v>
      </c>
      <c r="C9" s="4"/>
      <c r="D9" s="54">
        <v>0</v>
      </c>
      <c r="E9" s="4"/>
      <c r="F9" s="54">
        <v>-282544279</v>
      </c>
      <c r="G9" s="4"/>
      <c r="H9" s="54">
        <v>0</v>
      </c>
      <c r="I9" s="4"/>
      <c r="J9" s="54">
        <v>-282544279</v>
      </c>
      <c r="K9" s="4"/>
      <c r="L9" s="54">
        <v>0</v>
      </c>
      <c r="M9" s="4"/>
      <c r="N9" s="54">
        <v>5674972919</v>
      </c>
      <c r="O9" s="4"/>
      <c r="P9" s="54">
        <v>2455240209</v>
      </c>
      <c r="Q9" s="4"/>
      <c r="R9" s="54">
        <v>8130213128</v>
      </c>
    </row>
    <row r="10" spans="2:28" ht="21.75" x14ac:dyDescent="0.6">
      <c r="B10" s="4" t="s">
        <v>118</v>
      </c>
      <c r="C10" s="4"/>
      <c r="D10" s="29">
        <v>0</v>
      </c>
      <c r="E10" s="4"/>
      <c r="F10" s="29">
        <v>53896670</v>
      </c>
      <c r="G10" s="4"/>
      <c r="H10" s="29">
        <v>0</v>
      </c>
      <c r="I10" s="4"/>
      <c r="J10" s="29">
        <v>53896670</v>
      </c>
      <c r="K10" s="4"/>
      <c r="L10" s="29">
        <v>0</v>
      </c>
      <c r="M10" s="4"/>
      <c r="N10" s="29">
        <v>1663983539</v>
      </c>
      <c r="O10" s="4"/>
      <c r="P10" s="29">
        <v>1510658132</v>
      </c>
      <c r="Q10" s="4"/>
      <c r="R10" s="29">
        <v>3174641671</v>
      </c>
    </row>
    <row r="11" spans="2:28" ht="21.75" x14ac:dyDescent="0.6">
      <c r="B11" s="4" t="s">
        <v>157</v>
      </c>
      <c r="C11" s="4"/>
      <c r="D11" s="29">
        <v>0</v>
      </c>
      <c r="E11" s="4"/>
      <c r="F11" s="29">
        <v>-191779233</v>
      </c>
      <c r="G11" s="4"/>
      <c r="H11" s="29">
        <v>0</v>
      </c>
      <c r="I11" s="4"/>
      <c r="J11" s="29">
        <v>-191779233</v>
      </c>
      <c r="K11" s="4"/>
      <c r="L11" s="29">
        <v>0</v>
      </c>
      <c r="M11" s="4"/>
      <c r="N11" s="29">
        <v>1527500225</v>
      </c>
      <c r="O11" s="4"/>
      <c r="P11" s="29">
        <v>771886345</v>
      </c>
      <c r="Q11" s="4"/>
      <c r="R11" s="29">
        <v>2299386570</v>
      </c>
    </row>
    <row r="12" spans="2:28" ht="21.75" x14ac:dyDescent="0.6">
      <c r="B12" s="4" t="s">
        <v>205</v>
      </c>
      <c r="C12" s="4"/>
      <c r="D12" s="29">
        <v>0</v>
      </c>
      <c r="E12" s="4"/>
      <c r="F12" s="29">
        <v>180795525</v>
      </c>
      <c r="G12" s="4"/>
      <c r="H12" s="29">
        <v>0</v>
      </c>
      <c r="I12" s="4"/>
      <c r="J12" s="29">
        <v>180795525</v>
      </c>
      <c r="K12" s="4"/>
      <c r="L12" s="29">
        <v>0</v>
      </c>
      <c r="M12" s="4"/>
      <c r="N12" s="29">
        <v>1788590619</v>
      </c>
      <c r="O12" s="4"/>
      <c r="P12" s="29">
        <v>0</v>
      </c>
      <c r="Q12" s="4"/>
      <c r="R12" s="29">
        <v>1788590619</v>
      </c>
    </row>
    <row r="13" spans="2:28" ht="21.75" x14ac:dyDescent="0.6">
      <c r="B13" s="4" t="s">
        <v>156</v>
      </c>
      <c r="C13" s="4"/>
      <c r="D13" s="29">
        <v>0</v>
      </c>
      <c r="E13" s="4"/>
      <c r="F13" s="29">
        <v>0</v>
      </c>
      <c r="G13" s="4"/>
      <c r="H13" s="29">
        <v>0</v>
      </c>
      <c r="I13" s="4"/>
      <c r="J13" s="29">
        <v>0</v>
      </c>
      <c r="K13" s="4"/>
      <c r="L13" s="29">
        <v>0</v>
      </c>
      <c r="M13" s="4"/>
      <c r="N13" s="29">
        <v>0</v>
      </c>
      <c r="O13" s="4"/>
      <c r="P13" s="29">
        <v>1636306157</v>
      </c>
      <c r="Q13" s="4"/>
      <c r="R13" s="29">
        <v>1636306157</v>
      </c>
    </row>
    <row r="14" spans="2:28" ht="21.75" x14ac:dyDescent="0.6">
      <c r="B14" s="4" t="s">
        <v>168</v>
      </c>
      <c r="C14" s="4"/>
      <c r="D14" s="29">
        <v>0</v>
      </c>
      <c r="E14" s="4"/>
      <c r="F14" s="29">
        <v>0</v>
      </c>
      <c r="G14" s="4"/>
      <c r="H14" s="29">
        <v>0</v>
      </c>
      <c r="I14" s="4"/>
      <c r="J14" s="29">
        <v>0</v>
      </c>
      <c r="K14" s="4"/>
      <c r="L14" s="29">
        <v>0</v>
      </c>
      <c r="M14" s="4"/>
      <c r="N14" s="29">
        <v>0</v>
      </c>
      <c r="O14" s="4"/>
      <c r="P14" s="29">
        <v>1404953365</v>
      </c>
      <c r="Q14" s="4"/>
      <c r="R14" s="29">
        <v>1404953365</v>
      </c>
    </row>
    <row r="15" spans="2:28" ht="21.75" x14ac:dyDescent="0.6">
      <c r="B15" s="4" t="s">
        <v>167</v>
      </c>
      <c r="C15" s="4"/>
      <c r="D15" s="29">
        <v>0</v>
      </c>
      <c r="E15" s="4"/>
      <c r="F15" s="29">
        <v>0</v>
      </c>
      <c r="G15" s="4"/>
      <c r="H15" s="29">
        <v>0</v>
      </c>
      <c r="I15" s="4"/>
      <c r="J15" s="29">
        <v>0</v>
      </c>
      <c r="K15" s="4"/>
      <c r="L15" s="29">
        <v>0</v>
      </c>
      <c r="M15" s="4"/>
      <c r="N15" s="29">
        <v>0</v>
      </c>
      <c r="O15" s="4"/>
      <c r="P15" s="29">
        <v>1099800625</v>
      </c>
      <c r="Q15" s="4"/>
      <c r="R15" s="29">
        <v>1099800625</v>
      </c>
    </row>
    <row r="16" spans="2:28" ht="21.75" x14ac:dyDescent="0.6">
      <c r="B16" s="4" t="s">
        <v>235</v>
      </c>
      <c r="C16" s="4"/>
      <c r="D16" s="29">
        <v>106073555</v>
      </c>
      <c r="E16" s="4"/>
      <c r="F16" s="29">
        <v>0</v>
      </c>
      <c r="G16" s="4"/>
      <c r="H16" s="29">
        <v>127388483</v>
      </c>
      <c r="I16" s="4"/>
      <c r="J16" s="29">
        <v>233462038</v>
      </c>
      <c r="K16" s="4"/>
      <c r="L16" s="29">
        <v>844350743</v>
      </c>
      <c r="M16" s="4"/>
      <c r="N16" s="29">
        <v>0</v>
      </c>
      <c r="O16" s="4"/>
      <c r="P16" s="29">
        <v>127388483</v>
      </c>
      <c r="Q16" s="4"/>
      <c r="R16" s="29">
        <v>971739226</v>
      </c>
    </row>
    <row r="17" spans="2:18" ht="21.75" x14ac:dyDescent="0.6">
      <c r="B17" s="4" t="s">
        <v>97</v>
      </c>
      <c r="C17" s="4"/>
      <c r="D17" s="29">
        <v>0</v>
      </c>
      <c r="E17" s="4"/>
      <c r="F17" s="29">
        <v>61728809</v>
      </c>
      <c r="G17" s="4"/>
      <c r="H17" s="29">
        <v>0</v>
      </c>
      <c r="I17" s="4"/>
      <c r="J17" s="29">
        <v>61728809</v>
      </c>
      <c r="K17" s="4"/>
      <c r="L17" s="29">
        <v>0</v>
      </c>
      <c r="M17" s="4"/>
      <c r="N17" s="29">
        <v>639919680</v>
      </c>
      <c r="O17" s="4"/>
      <c r="P17" s="29">
        <v>275487855</v>
      </c>
      <c r="Q17" s="4"/>
      <c r="R17" s="29">
        <v>915407535</v>
      </c>
    </row>
    <row r="18" spans="2:18" ht="21.75" x14ac:dyDescent="0.6">
      <c r="B18" s="4" t="s">
        <v>96</v>
      </c>
      <c r="C18" s="4"/>
      <c r="D18" s="29">
        <v>0</v>
      </c>
      <c r="E18" s="4"/>
      <c r="F18" s="29">
        <v>33159289</v>
      </c>
      <c r="G18" s="4"/>
      <c r="H18" s="29">
        <v>0</v>
      </c>
      <c r="I18" s="4"/>
      <c r="J18" s="29">
        <v>33159289</v>
      </c>
      <c r="K18" s="4"/>
      <c r="L18" s="29">
        <v>0</v>
      </c>
      <c r="M18" s="4"/>
      <c r="N18" s="29">
        <v>478029591</v>
      </c>
      <c r="O18" s="4"/>
      <c r="P18" s="29">
        <v>400481403</v>
      </c>
      <c r="Q18" s="4"/>
      <c r="R18" s="29">
        <v>878510994</v>
      </c>
    </row>
    <row r="19" spans="2:18" ht="21.75" x14ac:dyDescent="0.6">
      <c r="B19" s="4" t="s">
        <v>98</v>
      </c>
      <c r="C19" s="4"/>
      <c r="D19" s="29">
        <v>0</v>
      </c>
      <c r="E19" s="4"/>
      <c r="F19" s="29">
        <v>32564096</v>
      </c>
      <c r="G19" s="4"/>
      <c r="H19" s="29">
        <v>0</v>
      </c>
      <c r="I19" s="4"/>
      <c r="J19" s="29">
        <v>32564096</v>
      </c>
      <c r="K19" s="4"/>
      <c r="L19" s="29">
        <v>0</v>
      </c>
      <c r="M19" s="4"/>
      <c r="N19" s="29">
        <v>842492270</v>
      </c>
      <c r="O19" s="4"/>
      <c r="P19" s="29">
        <v>0</v>
      </c>
      <c r="Q19" s="4"/>
      <c r="R19" s="29">
        <v>842492270</v>
      </c>
    </row>
    <row r="20" spans="2:18" ht="21.75" x14ac:dyDescent="0.6">
      <c r="B20" s="4" t="s">
        <v>173</v>
      </c>
      <c r="C20" s="4"/>
      <c r="D20" s="29">
        <v>0</v>
      </c>
      <c r="E20" s="4"/>
      <c r="F20" s="29">
        <v>0</v>
      </c>
      <c r="G20" s="4"/>
      <c r="H20" s="29">
        <v>0</v>
      </c>
      <c r="I20" s="4"/>
      <c r="J20" s="29">
        <v>0</v>
      </c>
      <c r="K20" s="4"/>
      <c r="L20" s="29">
        <v>0</v>
      </c>
      <c r="M20" s="4"/>
      <c r="N20" s="29">
        <v>0</v>
      </c>
      <c r="O20" s="4"/>
      <c r="P20" s="29">
        <v>833435614</v>
      </c>
      <c r="Q20" s="4"/>
      <c r="R20" s="29">
        <v>833435614</v>
      </c>
    </row>
    <row r="21" spans="2:18" ht="21.75" x14ac:dyDescent="0.6">
      <c r="B21" s="4" t="s">
        <v>159</v>
      </c>
      <c r="C21" s="4"/>
      <c r="D21" s="29">
        <v>0</v>
      </c>
      <c r="E21" s="4"/>
      <c r="F21" s="29">
        <v>0</v>
      </c>
      <c r="G21" s="4"/>
      <c r="H21" s="29">
        <v>0</v>
      </c>
      <c r="I21" s="4"/>
      <c r="J21" s="29">
        <v>0</v>
      </c>
      <c r="K21" s="4"/>
      <c r="L21" s="29">
        <v>0</v>
      </c>
      <c r="M21" s="4"/>
      <c r="N21" s="29">
        <v>0</v>
      </c>
      <c r="O21" s="4"/>
      <c r="P21" s="29">
        <v>775084367</v>
      </c>
      <c r="Q21" s="4"/>
      <c r="R21" s="29">
        <v>775084367</v>
      </c>
    </row>
    <row r="22" spans="2:18" ht="21.75" x14ac:dyDescent="0.6">
      <c r="B22" s="4" t="s">
        <v>166</v>
      </c>
      <c r="C22" s="4"/>
      <c r="D22" s="29">
        <v>0</v>
      </c>
      <c r="E22" s="4"/>
      <c r="F22" s="29">
        <v>0</v>
      </c>
      <c r="G22" s="4"/>
      <c r="H22" s="29">
        <v>0</v>
      </c>
      <c r="I22" s="4"/>
      <c r="J22" s="29">
        <v>0</v>
      </c>
      <c r="K22" s="4"/>
      <c r="L22" s="29">
        <v>0</v>
      </c>
      <c r="M22" s="4"/>
      <c r="N22" s="29">
        <v>0</v>
      </c>
      <c r="O22" s="4"/>
      <c r="P22" s="29">
        <v>692474467</v>
      </c>
      <c r="Q22" s="4"/>
      <c r="R22" s="29">
        <v>692474467</v>
      </c>
    </row>
    <row r="23" spans="2:18" ht="21.75" x14ac:dyDescent="0.6">
      <c r="B23" s="4" t="s">
        <v>144</v>
      </c>
      <c r="C23" s="4"/>
      <c r="D23" s="29">
        <v>0</v>
      </c>
      <c r="E23" s="4"/>
      <c r="F23" s="29">
        <v>0</v>
      </c>
      <c r="G23" s="4"/>
      <c r="H23" s="29">
        <v>0</v>
      </c>
      <c r="I23" s="4"/>
      <c r="J23" s="29">
        <v>0</v>
      </c>
      <c r="K23" s="4"/>
      <c r="L23" s="29">
        <v>0</v>
      </c>
      <c r="M23" s="4"/>
      <c r="N23" s="29">
        <v>0</v>
      </c>
      <c r="O23" s="4"/>
      <c r="P23" s="29">
        <v>681109250</v>
      </c>
      <c r="Q23" s="4"/>
      <c r="R23" s="29">
        <v>681109250</v>
      </c>
    </row>
    <row r="24" spans="2:18" ht="21.75" x14ac:dyDescent="0.6">
      <c r="B24" s="4" t="s">
        <v>139</v>
      </c>
      <c r="C24" s="4"/>
      <c r="D24" s="29">
        <v>32182996</v>
      </c>
      <c r="E24" s="4"/>
      <c r="F24" s="29">
        <v>93872662</v>
      </c>
      <c r="G24" s="4"/>
      <c r="H24" s="29">
        <v>0</v>
      </c>
      <c r="I24" s="4"/>
      <c r="J24" s="29">
        <v>126055658</v>
      </c>
      <c r="K24" s="4"/>
      <c r="L24" s="29">
        <v>410400000</v>
      </c>
      <c r="M24" s="4"/>
      <c r="N24" s="29">
        <v>180901026</v>
      </c>
      <c r="O24" s="4"/>
      <c r="P24" s="29">
        <v>0</v>
      </c>
      <c r="Q24" s="4"/>
      <c r="R24" s="29">
        <v>591301026</v>
      </c>
    </row>
    <row r="25" spans="2:18" ht="21.75" x14ac:dyDescent="0.6">
      <c r="B25" s="4" t="s">
        <v>169</v>
      </c>
      <c r="C25" s="4"/>
      <c r="D25" s="29">
        <v>0</v>
      </c>
      <c r="E25" s="4"/>
      <c r="F25" s="29">
        <v>0</v>
      </c>
      <c r="G25" s="4"/>
      <c r="H25" s="29">
        <v>0</v>
      </c>
      <c r="I25" s="4"/>
      <c r="J25" s="29">
        <v>0</v>
      </c>
      <c r="K25" s="4"/>
      <c r="L25" s="29">
        <v>0</v>
      </c>
      <c r="M25" s="4"/>
      <c r="N25" s="29">
        <v>0</v>
      </c>
      <c r="O25" s="4"/>
      <c r="P25" s="29">
        <v>555910638</v>
      </c>
      <c r="Q25" s="4"/>
      <c r="R25" s="29">
        <v>555910638</v>
      </c>
    </row>
    <row r="26" spans="2:18" ht="21.75" x14ac:dyDescent="0.6">
      <c r="B26" s="4" t="s">
        <v>121</v>
      </c>
      <c r="C26" s="4"/>
      <c r="D26" s="29">
        <v>0</v>
      </c>
      <c r="E26" s="4"/>
      <c r="F26" s="29">
        <v>58371369</v>
      </c>
      <c r="G26" s="4"/>
      <c r="H26" s="29">
        <v>0</v>
      </c>
      <c r="I26" s="4"/>
      <c r="J26" s="29">
        <v>58371369</v>
      </c>
      <c r="K26" s="4"/>
      <c r="L26" s="29">
        <v>0</v>
      </c>
      <c r="M26" s="4"/>
      <c r="N26" s="29">
        <v>517431647</v>
      </c>
      <c r="O26" s="4"/>
      <c r="P26" s="29">
        <v>36643268</v>
      </c>
      <c r="Q26" s="4"/>
      <c r="R26" s="29">
        <v>554074915</v>
      </c>
    </row>
    <row r="27" spans="2:18" ht="21.75" x14ac:dyDescent="0.6">
      <c r="B27" s="4" t="s">
        <v>201</v>
      </c>
      <c r="C27" s="4"/>
      <c r="D27" s="29">
        <v>0</v>
      </c>
      <c r="E27" s="4"/>
      <c r="F27" s="29">
        <v>-160946322</v>
      </c>
      <c r="G27" s="4"/>
      <c r="H27" s="29">
        <v>0</v>
      </c>
      <c r="I27" s="4"/>
      <c r="J27" s="29">
        <v>-160946322</v>
      </c>
      <c r="K27" s="4"/>
      <c r="L27" s="29">
        <v>0</v>
      </c>
      <c r="M27" s="4"/>
      <c r="N27" s="29">
        <v>531591673</v>
      </c>
      <c r="O27" s="4"/>
      <c r="P27" s="29">
        <v>0</v>
      </c>
      <c r="Q27" s="4"/>
      <c r="R27" s="29">
        <v>531591673</v>
      </c>
    </row>
    <row r="28" spans="2:18" ht="21.75" x14ac:dyDescent="0.6">
      <c r="B28" s="4" t="s">
        <v>204</v>
      </c>
      <c r="C28" s="4"/>
      <c r="D28" s="29">
        <v>0</v>
      </c>
      <c r="E28" s="4"/>
      <c r="F28" s="29">
        <v>0</v>
      </c>
      <c r="G28" s="4"/>
      <c r="H28" s="29">
        <v>0</v>
      </c>
      <c r="I28" s="4"/>
      <c r="J28" s="29">
        <v>0</v>
      </c>
      <c r="K28" s="4"/>
      <c r="L28" s="29">
        <v>0</v>
      </c>
      <c r="M28" s="4"/>
      <c r="N28" s="29">
        <v>0</v>
      </c>
      <c r="O28" s="4"/>
      <c r="P28" s="29">
        <v>511726754</v>
      </c>
      <c r="Q28" s="4"/>
      <c r="R28" s="29">
        <v>511726754</v>
      </c>
    </row>
    <row r="29" spans="2:18" ht="21.75" x14ac:dyDescent="0.6">
      <c r="B29" s="4" t="s">
        <v>208</v>
      </c>
      <c r="C29" s="4"/>
      <c r="D29" s="29">
        <v>0</v>
      </c>
      <c r="E29" s="4"/>
      <c r="F29" s="29">
        <v>-189407663</v>
      </c>
      <c r="G29" s="4"/>
      <c r="H29" s="29">
        <v>0</v>
      </c>
      <c r="I29" s="4"/>
      <c r="J29" s="29">
        <v>-189407663</v>
      </c>
      <c r="K29" s="4"/>
      <c r="L29" s="29">
        <v>0</v>
      </c>
      <c r="M29" s="4"/>
      <c r="N29" s="29">
        <v>327310507</v>
      </c>
      <c r="O29" s="4"/>
      <c r="P29" s="29">
        <v>13885042</v>
      </c>
      <c r="Q29" s="4"/>
      <c r="R29" s="29">
        <v>341195549</v>
      </c>
    </row>
    <row r="30" spans="2:18" ht="21.75" x14ac:dyDescent="0.6">
      <c r="B30" s="4" t="s">
        <v>200</v>
      </c>
      <c r="C30" s="4"/>
      <c r="D30" s="29">
        <v>0</v>
      </c>
      <c r="E30" s="4"/>
      <c r="F30" s="29">
        <v>0</v>
      </c>
      <c r="G30" s="4"/>
      <c r="H30" s="29">
        <v>0</v>
      </c>
      <c r="I30" s="4"/>
      <c r="J30" s="29">
        <v>0</v>
      </c>
      <c r="K30" s="4"/>
      <c r="L30" s="29">
        <v>0</v>
      </c>
      <c r="M30" s="4"/>
      <c r="N30" s="29">
        <v>0</v>
      </c>
      <c r="O30" s="4"/>
      <c r="P30" s="29">
        <v>288240063</v>
      </c>
      <c r="Q30" s="4"/>
      <c r="R30" s="29">
        <v>288240063</v>
      </c>
    </row>
    <row r="31" spans="2:18" ht="21.75" x14ac:dyDescent="0.6">
      <c r="B31" s="4" t="s">
        <v>181</v>
      </c>
      <c r="C31" s="4"/>
      <c r="D31" s="29">
        <v>0</v>
      </c>
      <c r="E31" s="4"/>
      <c r="F31" s="29">
        <v>0</v>
      </c>
      <c r="G31" s="4"/>
      <c r="H31" s="29">
        <v>0</v>
      </c>
      <c r="I31" s="4"/>
      <c r="J31" s="29">
        <v>0</v>
      </c>
      <c r="K31" s="4"/>
      <c r="L31" s="29">
        <v>0</v>
      </c>
      <c r="M31" s="4"/>
      <c r="N31" s="29">
        <v>0</v>
      </c>
      <c r="O31" s="4"/>
      <c r="P31" s="29">
        <v>145355412</v>
      </c>
      <c r="Q31" s="4"/>
      <c r="R31" s="29">
        <v>145355412</v>
      </c>
    </row>
    <row r="32" spans="2:18" ht="21.75" x14ac:dyDescent="0.6">
      <c r="B32" s="4" t="s">
        <v>238</v>
      </c>
      <c r="C32" s="4"/>
      <c r="D32" s="29">
        <v>0</v>
      </c>
      <c r="E32" s="4"/>
      <c r="F32" s="29">
        <v>-117830338</v>
      </c>
      <c r="G32" s="4"/>
      <c r="H32" s="29">
        <v>0</v>
      </c>
      <c r="I32" s="4"/>
      <c r="J32" s="29">
        <v>-117830338</v>
      </c>
      <c r="K32" s="4"/>
      <c r="L32" s="29">
        <v>0</v>
      </c>
      <c r="M32" s="4"/>
      <c r="N32" s="29">
        <v>127976868</v>
      </c>
      <c r="O32" s="4"/>
      <c r="P32" s="29">
        <v>0</v>
      </c>
      <c r="Q32" s="4"/>
      <c r="R32" s="29">
        <v>127976868</v>
      </c>
    </row>
    <row r="33" spans="2:18" ht="21.75" x14ac:dyDescent="0.6">
      <c r="B33" s="4" t="s">
        <v>175</v>
      </c>
      <c r="C33" s="4"/>
      <c r="D33" s="29">
        <v>0</v>
      </c>
      <c r="E33" s="4"/>
      <c r="F33" s="29">
        <v>0</v>
      </c>
      <c r="G33" s="4"/>
      <c r="H33" s="29">
        <v>0</v>
      </c>
      <c r="I33" s="4"/>
      <c r="J33" s="29">
        <v>0</v>
      </c>
      <c r="K33" s="4"/>
      <c r="L33" s="29">
        <v>0</v>
      </c>
      <c r="M33" s="4"/>
      <c r="N33" s="29">
        <v>0</v>
      </c>
      <c r="O33" s="4"/>
      <c r="P33" s="29">
        <v>65105713</v>
      </c>
      <c r="Q33" s="4"/>
      <c r="R33" s="29">
        <v>65105713</v>
      </c>
    </row>
    <row r="34" spans="2:18" ht="21.75" x14ac:dyDescent="0.6">
      <c r="B34" s="4" t="s">
        <v>225</v>
      </c>
      <c r="C34" s="4"/>
      <c r="D34" s="29">
        <v>0</v>
      </c>
      <c r="E34" s="4"/>
      <c r="F34" s="29">
        <v>0</v>
      </c>
      <c r="G34" s="4"/>
      <c r="H34" s="29">
        <v>0</v>
      </c>
      <c r="I34" s="4"/>
      <c r="J34" s="29">
        <v>0</v>
      </c>
      <c r="K34" s="4"/>
      <c r="L34" s="29">
        <v>0</v>
      </c>
      <c r="M34" s="4"/>
      <c r="N34" s="29">
        <v>0</v>
      </c>
      <c r="O34" s="4"/>
      <c r="P34" s="29">
        <v>23438012</v>
      </c>
      <c r="Q34" s="4"/>
      <c r="R34" s="29">
        <v>23438012</v>
      </c>
    </row>
    <row r="35" spans="2:18" ht="21.75" x14ac:dyDescent="0.6">
      <c r="B35" s="4" t="s">
        <v>182</v>
      </c>
      <c r="C35" s="4"/>
      <c r="D35" s="29">
        <v>0</v>
      </c>
      <c r="E35" s="4"/>
      <c r="F35" s="29">
        <v>0</v>
      </c>
      <c r="G35" s="4"/>
      <c r="H35" s="29">
        <v>0</v>
      </c>
      <c r="I35" s="4"/>
      <c r="J35" s="29">
        <v>0</v>
      </c>
      <c r="K35" s="4"/>
      <c r="L35" s="29">
        <v>0</v>
      </c>
      <c r="M35" s="4"/>
      <c r="N35" s="29">
        <v>0</v>
      </c>
      <c r="O35" s="4"/>
      <c r="P35" s="29">
        <v>5870115</v>
      </c>
      <c r="Q35" s="4"/>
      <c r="R35" s="29">
        <v>5870115</v>
      </c>
    </row>
    <row r="36" spans="2:18" ht="21.75" x14ac:dyDescent="0.6">
      <c r="B36" s="4" t="s">
        <v>145</v>
      </c>
      <c r="C36" s="4"/>
      <c r="D36" s="29">
        <v>0</v>
      </c>
      <c r="E36" s="4"/>
      <c r="F36" s="29">
        <v>0</v>
      </c>
      <c r="G36" s="4"/>
      <c r="H36" s="29">
        <v>0</v>
      </c>
      <c r="I36" s="4"/>
      <c r="J36" s="29">
        <v>0</v>
      </c>
      <c r="K36" s="4"/>
      <c r="L36" s="29">
        <v>0</v>
      </c>
      <c r="M36" s="4"/>
      <c r="N36" s="29">
        <v>0</v>
      </c>
      <c r="O36" s="4"/>
      <c r="P36" s="29">
        <v>3752322</v>
      </c>
      <c r="Q36" s="4"/>
      <c r="R36" s="29">
        <v>3752322</v>
      </c>
    </row>
    <row r="37" spans="2:18" ht="21.75" x14ac:dyDescent="0.6">
      <c r="B37" s="4" t="s">
        <v>135</v>
      </c>
      <c r="C37" s="4"/>
      <c r="D37" s="29">
        <v>0</v>
      </c>
      <c r="E37" s="4"/>
      <c r="F37" s="29">
        <v>0</v>
      </c>
      <c r="G37" s="4"/>
      <c r="H37" s="29">
        <v>0</v>
      </c>
      <c r="I37" s="4"/>
      <c r="J37" s="29">
        <v>0</v>
      </c>
      <c r="K37" s="4"/>
      <c r="L37" s="29">
        <v>0</v>
      </c>
      <c r="M37" s="4"/>
      <c r="N37" s="29">
        <v>0</v>
      </c>
      <c r="O37" s="4"/>
      <c r="P37" s="29">
        <v>3262828</v>
      </c>
      <c r="Q37" s="4"/>
      <c r="R37" s="29">
        <v>3262828</v>
      </c>
    </row>
    <row r="38" spans="2:18" ht="21.75" x14ac:dyDescent="0.6">
      <c r="B38" s="4" t="s">
        <v>240</v>
      </c>
      <c r="C38" s="4"/>
      <c r="D38" s="29">
        <v>0</v>
      </c>
      <c r="E38" s="4"/>
      <c r="F38" s="29">
        <v>0</v>
      </c>
      <c r="G38" s="4"/>
      <c r="H38" s="29">
        <v>0</v>
      </c>
      <c r="I38" s="4"/>
      <c r="J38" s="29">
        <v>0</v>
      </c>
      <c r="K38" s="4"/>
      <c r="L38" s="29">
        <v>0</v>
      </c>
      <c r="M38" s="4"/>
      <c r="N38" s="29">
        <v>0</v>
      </c>
      <c r="O38" s="4"/>
      <c r="P38" s="29">
        <v>2965951</v>
      </c>
      <c r="Q38" s="4"/>
      <c r="R38" s="29">
        <v>2965951</v>
      </c>
    </row>
    <row r="39" spans="2:18" ht="21.75" x14ac:dyDescent="0.6">
      <c r="B39" s="4" t="s">
        <v>142</v>
      </c>
      <c r="C39" s="4"/>
      <c r="D39" s="29">
        <v>0</v>
      </c>
      <c r="E39" s="4"/>
      <c r="F39" s="29">
        <v>0</v>
      </c>
      <c r="G39" s="4"/>
      <c r="H39" s="29">
        <v>0</v>
      </c>
      <c r="I39" s="4"/>
      <c r="J39" s="29">
        <v>0</v>
      </c>
      <c r="K39" s="4"/>
      <c r="L39" s="29">
        <v>704425</v>
      </c>
      <c r="M39" s="4"/>
      <c r="N39" s="29">
        <v>0</v>
      </c>
      <c r="O39" s="4"/>
      <c r="P39" s="29">
        <v>240363</v>
      </c>
      <c r="Q39" s="4"/>
      <c r="R39" s="29">
        <v>944788</v>
      </c>
    </row>
    <row r="40" spans="2:18" ht="21.75" x14ac:dyDescent="0.6">
      <c r="B40" s="4" t="s">
        <v>229</v>
      </c>
      <c r="C40" s="4"/>
      <c r="D40" s="29">
        <v>0</v>
      </c>
      <c r="E40" s="4"/>
      <c r="F40" s="29">
        <v>0</v>
      </c>
      <c r="G40" s="4"/>
      <c r="H40" s="29">
        <v>0</v>
      </c>
      <c r="I40" s="4"/>
      <c r="J40" s="29">
        <v>0</v>
      </c>
      <c r="K40" s="4"/>
      <c r="L40" s="29">
        <v>0</v>
      </c>
      <c r="M40" s="4"/>
      <c r="N40" s="29">
        <v>0</v>
      </c>
      <c r="O40" s="4"/>
      <c r="P40" s="29">
        <v>123666</v>
      </c>
      <c r="Q40" s="4"/>
      <c r="R40" s="29">
        <v>123666</v>
      </c>
    </row>
    <row r="41" spans="2:18" ht="21.75" x14ac:dyDescent="0.6">
      <c r="B41" s="4" t="s">
        <v>120</v>
      </c>
      <c r="C41" s="4"/>
      <c r="D41" s="29">
        <v>0</v>
      </c>
      <c r="E41" s="4"/>
      <c r="F41" s="29">
        <v>0</v>
      </c>
      <c r="G41" s="4"/>
      <c r="H41" s="29">
        <v>0</v>
      </c>
      <c r="I41" s="4"/>
      <c r="J41" s="29">
        <v>0</v>
      </c>
      <c r="K41" s="4"/>
      <c r="L41" s="29">
        <v>0</v>
      </c>
      <c r="M41" s="4"/>
      <c r="N41" s="29">
        <v>0</v>
      </c>
      <c r="O41" s="4"/>
      <c r="P41" s="29">
        <v>1632</v>
      </c>
      <c r="Q41" s="4"/>
      <c r="R41" s="29">
        <v>1632</v>
      </c>
    </row>
    <row r="42" spans="2:18" ht="21.75" x14ac:dyDescent="0.6">
      <c r="B42" s="4" t="s">
        <v>228</v>
      </c>
      <c r="C42" s="4"/>
      <c r="D42" s="29">
        <v>0</v>
      </c>
      <c r="E42" s="4"/>
      <c r="F42" s="29">
        <v>0</v>
      </c>
      <c r="G42" s="4"/>
      <c r="H42" s="29">
        <v>0</v>
      </c>
      <c r="I42" s="4"/>
      <c r="J42" s="29">
        <v>0</v>
      </c>
      <c r="K42" s="4"/>
      <c r="L42" s="29">
        <v>0</v>
      </c>
      <c r="M42" s="4"/>
      <c r="N42" s="29">
        <v>0</v>
      </c>
      <c r="O42" s="4"/>
      <c r="P42" s="29">
        <v>-4597443</v>
      </c>
      <c r="Q42" s="4"/>
      <c r="R42" s="29">
        <v>-4597443</v>
      </c>
    </row>
    <row r="43" spans="2:18" ht="24.75" thickBot="1" x14ac:dyDescent="0.65">
      <c r="B43" s="26" t="s">
        <v>80</v>
      </c>
      <c r="D43" s="10">
        <f>SUM(D9:D42)</f>
        <v>138256551</v>
      </c>
      <c r="E43" s="2"/>
      <c r="F43" s="10">
        <f>SUM(F9:F42)</f>
        <v>-428119415</v>
      </c>
      <c r="G43" s="2"/>
      <c r="H43" s="10">
        <f>SUM(H9:H42)</f>
        <v>127388483</v>
      </c>
      <c r="I43" s="2"/>
      <c r="J43" s="10">
        <f>SUM(J9:J42)</f>
        <v>-162474381</v>
      </c>
      <c r="K43" s="2"/>
      <c r="L43" s="10">
        <f>SUM(L9:L42)</f>
        <v>1255455168</v>
      </c>
      <c r="M43" s="2"/>
      <c r="N43" s="10">
        <f>SUM(N9:N42)</f>
        <v>14300700564</v>
      </c>
      <c r="O43" s="2"/>
      <c r="P43" s="10">
        <f>SUM(P9:P42)</f>
        <v>14316230608</v>
      </c>
      <c r="Q43" s="2"/>
      <c r="R43" s="10">
        <f>SUM(R9:R42)</f>
        <v>29872386340</v>
      </c>
    </row>
    <row r="44" spans="2:18" ht="21.75" thickTop="1" x14ac:dyDescent="0.6"/>
    <row r="45" spans="2:18" ht="30" x14ac:dyDescent="0.75">
      <c r="J45" s="57">
        <v>14</v>
      </c>
    </row>
  </sheetData>
  <sortState xmlns:xlrd2="http://schemas.microsoft.com/office/spreadsheetml/2017/richdata2" ref="B9:R42">
    <sortCondition descending="1" ref="R9:R42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" bottom="0" header="0" footer="0"/>
  <pageSetup paperSize="9" scale="54" orientation="landscape" r:id="rId1"/>
  <rowBreaks count="1" manualBreakCount="1">
    <brk id="2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B2:AB36"/>
  <sheetViews>
    <sheetView rightToLeft="1" view="pageBreakPreview" topLeftCell="A15" zoomScaleNormal="100" zoomScaleSheetLayoutView="100" workbookViewId="0">
      <selection activeCell="F35" sqref="F35"/>
    </sheetView>
  </sheetViews>
  <sheetFormatPr defaultRowHeight="21.75" customHeight="1" x14ac:dyDescent="0.55000000000000004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22" t="s">
        <v>241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2:28" ht="31.5" customHeight="1" x14ac:dyDescent="0.55000000000000004">
      <c r="B3" s="122" t="s">
        <v>45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2:28" ht="31.5" customHeight="1" x14ac:dyDescent="0.55000000000000004">
      <c r="B4" s="122" t="s">
        <v>246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2:28" ht="73.5" customHeight="1" x14ac:dyDescent="0.55000000000000004"/>
    <row r="6" spans="2:28" ht="30" x14ac:dyDescent="0.55000000000000004">
      <c r="B6" s="14" t="s">
        <v>113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 x14ac:dyDescent="0.55000000000000004">
      <c r="B8" s="126" t="s">
        <v>71</v>
      </c>
      <c r="C8" s="126" t="s">
        <v>71</v>
      </c>
      <c r="D8" s="126" t="s">
        <v>71</v>
      </c>
      <c r="F8" s="126" t="s">
        <v>47</v>
      </c>
      <c r="G8" s="126" t="s">
        <v>47</v>
      </c>
      <c r="H8" s="126" t="s">
        <v>47</v>
      </c>
      <c r="J8" s="126" t="s">
        <v>48</v>
      </c>
      <c r="K8" s="126" t="s">
        <v>48</v>
      </c>
      <c r="L8" s="126" t="s">
        <v>48</v>
      </c>
    </row>
    <row r="9" spans="2:28" s="45" customFormat="1" ht="50.25" customHeight="1" x14ac:dyDescent="0.6">
      <c r="B9" s="155" t="s">
        <v>72</v>
      </c>
      <c r="D9" s="155" t="s">
        <v>179</v>
      </c>
      <c r="F9" s="155" t="s">
        <v>73</v>
      </c>
      <c r="H9" s="155" t="s">
        <v>74</v>
      </c>
      <c r="J9" s="155" t="s">
        <v>73</v>
      </c>
      <c r="L9" s="155" t="s">
        <v>74</v>
      </c>
    </row>
    <row r="10" spans="2:28" s="4" customFormat="1" ht="21.75" customHeight="1" x14ac:dyDescent="0.55000000000000004">
      <c r="B10" s="50" t="s">
        <v>183</v>
      </c>
      <c r="D10" s="73" t="s">
        <v>184</v>
      </c>
      <c r="F10" s="54">
        <v>398849326</v>
      </c>
      <c r="H10" s="50" t="s">
        <v>53</v>
      </c>
      <c r="J10" s="54">
        <v>5792359427</v>
      </c>
      <c r="L10" s="50" t="s">
        <v>53</v>
      </c>
    </row>
    <row r="11" spans="2:28" s="4" customFormat="1" ht="21.75" customHeight="1" x14ac:dyDescent="0.55000000000000004">
      <c r="B11" s="4" t="s">
        <v>186</v>
      </c>
      <c r="D11" s="72" t="s">
        <v>187</v>
      </c>
      <c r="F11" s="29">
        <v>415343220</v>
      </c>
      <c r="H11" s="4" t="s">
        <v>53</v>
      </c>
      <c r="J11" s="29">
        <v>4481378336</v>
      </c>
      <c r="L11" s="4" t="s">
        <v>53</v>
      </c>
    </row>
    <row r="12" spans="2:28" s="4" customFormat="1" ht="21.75" customHeight="1" x14ac:dyDescent="0.55000000000000004">
      <c r="B12" s="4" t="s">
        <v>214</v>
      </c>
      <c r="D12" s="72" t="s">
        <v>231</v>
      </c>
      <c r="F12" s="29">
        <v>574760272</v>
      </c>
      <c r="H12" s="4" t="s">
        <v>53</v>
      </c>
      <c r="J12" s="29">
        <v>3805664381</v>
      </c>
    </row>
    <row r="13" spans="2:28" s="4" customFormat="1" ht="21.75" customHeight="1" x14ac:dyDescent="0.55000000000000004">
      <c r="B13" s="4" t="s">
        <v>186</v>
      </c>
      <c r="D13" s="72" t="s">
        <v>190</v>
      </c>
      <c r="F13" s="29">
        <v>251891405</v>
      </c>
      <c r="H13" s="4" t="s">
        <v>53</v>
      </c>
      <c r="J13" s="29">
        <v>3276687557</v>
      </c>
    </row>
    <row r="14" spans="2:28" s="4" customFormat="1" ht="21.75" customHeight="1" x14ac:dyDescent="0.55000000000000004">
      <c r="B14" s="4" t="s">
        <v>183</v>
      </c>
      <c r="D14" s="72" t="s">
        <v>192</v>
      </c>
      <c r="F14" s="29">
        <v>199452054</v>
      </c>
      <c r="H14" s="4" t="s">
        <v>53</v>
      </c>
      <c r="J14" s="29">
        <v>2191506834</v>
      </c>
    </row>
    <row r="15" spans="2:28" s="4" customFormat="1" ht="21.75" customHeight="1" x14ac:dyDescent="0.55000000000000004">
      <c r="B15" s="4" t="s">
        <v>148</v>
      </c>
      <c r="D15" s="72" t="s">
        <v>53</v>
      </c>
      <c r="F15" s="29">
        <v>0</v>
      </c>
      <c r="H15" s="4" t="s">
        <v>53</v>
      </c>
      <c r="J15" s="29">
        <v>2092904114</v>
      </c>
    </row>
    <row r="16" spans="2:28" s="4" customFormat="1" ht="21.75" customHeight="1" x14ac:dyDescent="0.55000000000000004">
      <c r="B16" s="4" t="s">
        <v>214</v>
      </c>
      <c r="D16" s="72" t="s">
        <v>215</v>
      </c>
      <c r="F16" s="29">
        <v>0</v>
      </c>
      <c r="H16" s="4" t="s">
        <v>53</v>
      </c>
      <c r="J16" s="29">
        <v>1923287670</v>
      </c>
    </row>
    <row r="17" spans="2:10" s="4" customFormat="1" ht="21.75" customHeight="1" x14ac:dyDescent="0.55000000000000004">
      <c r="B17" s="4" t="s">
        <v>183</v>
      </c>
      <c r="D17" s="72" t="s">
        <v>188</v>
      </c>
      <c r="F17" s="29">
        <v>0</v>
      </c>
      <c r="H17" s="4" t="s">
        <v>53</v>
      </c>
      <c r="J17" s="29">
        <v>657534248</v>
      </c>
    </row>
    <row r="18" spans="2:10" s="4" customFormat="1" ht="21.75" customHeight="1" x14ac:dyDescent="0.55000000000000004">
      <c r="B18" s="4" t="s">
        <v>214</v>
      </c>
      <c r="D18" s="72" t="s">
        <v>226</v>
      </c>
      <c r="F18" s="29">
        <v>23129901</v>
      </c>
      <c r="H18" s="4" t="s">
        <v>53</v>
      </c>
      <c r="J18" s="29">
        <v>298472347</v>
      </c>
    </row>
    <row r="19" spans="2:10" s="4" customFormat="1" ht="21.75" customHeight="1" x14ac:dyDescent="0.55000000000000004">
      <c r="B19" s="4" t="s">
        <v>214</v>
      </c>
      <c r="D19" s="72" t="s">
        <v>217</v>
      </c>
      <c r="F19" s="29">
        <v>18503921</v>
      </c>
      <c r="H19" s="4" t="s">
        <v>53</v>
      </c>
      <c r="J19" s="29">
        <v>285681903</v>
      </c>
    </row>
    <row r="20" spans="2:10" s="4" customFormat="1" ht="21.75" customHeight="1" x14ac:dyDescent="0.55000000000000004">
      <c r="B20" s="4" t="s">
        <v>214</v>
      </c>
      <c r="D20" s="72" t="s">
        <v>230</v>
      </c>
      <c r="F20" s="29">
        <v>11564950</v>
      </c>
      <c r="H20" s="4" t="s">
        <v>53</v>
      </c>
      <c r="J20" s="29">
        <v>95058076</v>
      </c>
    </row>
    <row r="21" spans="2:10" s="4" customFormat="1" ht="21.75" customHeight="1" x14ac:dyDescent="0.55000000000000004">
      <c r="B21" s="4" t="s">
        <v>147</v>
      </c>
      <c r="D21" s="72" t="s">
        <v>53</v>
      </c>
      <c r="F21" s="29">
        <v>0</v>
      </c>
      <c r="H21" s="4" t="s">
        <v>53</v>
      </c>
      <c r="J21" s="29">
        <v>74739726</v>
      </c>
    </row>
    <row r="22" spans="2:10" s="4" customFormat="1" ht="21.75" customHeight="1" x14ac:dyDescent="0.55000000000000004">
      <c r="B22" s="4" t="s">
        <v>146</v>
      </c>
      <c r="D22" s="72" t="s">
        <v>53</v>
      </c>
      <c r="F22" s="29">
        <v>0</v>
      </c>
      <c r="H22" s="4" t="s">
        <v>53</v>
      </c>
      <c r="J22" s="29">
        <v>74306025</v>
      </c>
    </row>
    <row r="23" spans="2:10" s="4" customFormat="1" ht="21.75" customHeight="1" x14ac:dyDescent="0.55000000000000004">
      <c r="B23" s="4" t="s">
        <v>149</v>
      </c>
      <c r="D23" s="72" t="s">
        <v>150</v>
      </c>
      <c r="F23" s="29">
        <v>276956</v>
      </c>
      <c r="H23" s="4" t="s">
        <v>53</v>
      </c>
      <c r="J23" s="29">
        <v>17204484</v>
      </c>
    </row>
    <row r="24" spans="2:10" s="4" customFormat="1" ht="21.75" customHeight="1" x14ac:dyDescent="0.55000000000000004">
      <c r="B24" s="4" t="s">
        <v>186</v>
      </c>
      <c r="D24" s="72" t="s">
        <v>195</v>
      </c>
      <c r="F24" s="29">
        <v>3414</v>
      </c>
      <c r="H24" s="4" t="s">
        <v>53</v>
      </c>
      <c r="J24" s="29">
        <v>672598</v>
      </c>
    </row>
    <row r="25" spans="2:10" s="4" customFormat="1" ht="21.75" customHeight="1" x14ac:dyDescent="0.55000000000000004">
      <c r="B25" s="4" t="s">
        <v>99</v>
      </c>
      <c r="D25" s="72" t="s">
        <v>128</v>
      </c>
      <c r="F25" s="29">
        <v>0</v>
      </c>
      <c r="H25" s="4" t="s">
        <v>53</v>
      </c>
      <c r="J25" s="29">
        <v>458850</v>
      </c>
    </row>
    <row r="26" spans="2:10" s="4" customFormat="1" ht="21.75" customHeight="1" x14ac:dyDescent="0.55000000000000004">
      <c r="B26" s="4" t="s">
        <v>102</v>
      </c>
      <c r="D26" s="72" t="s">
        <v>136</v>
      </c>
      <c r="F26" s="29">
        <v>34151</v>
      </c>
      <c r="H26" s="4" t="s">
        <v>53</v>
      </c>
      <c r="J26" s="29">
        <v>422411</v>
      </c>
    </row>
    <row r="27" spans="2:10" s="4" customFormat="1" ht="21.75" customHeight="1" x14ac:dyDescent="0.55000000000000004">
      <c r="B27" s="4" t="s">
        <v>103</v>
      </c>
      <c r="D27" s="72" t="s">
        <v>124</v>
      </c>
      <c r="F27" s="29">
        <v>0</v>
      </c>
      <c r="H27" s="4" t="s">
        <v>53</v>
      </c>
      <c r="J27" s="29">
        <v>411474</v>
      </c>
    </row>
    <row r="28" spans="2:10" s="4" customFormat="1" ht="21.75" customHeight="1" x14ac:dyDescent="0.55000000000000004">
      <c r="B28" s="4" t="s">
        <v>183</v>
      </c>
      <c r="D28" s="72" t="s">
        <v>194</v>
      </c>
      <c r="F28" s="29">
        <v>3403</v>
      </c>
      <c r="H28" s="4" t="s">
        <v>53</v>
      </c>
      <c r="J28" s="29">
        <v>267601</v>
      </c>
    </row>
    <row r="29" spans="2:10" s="4" customFormat="1" ht="21.75" customHeight="1" x14ac:dyDescent="0.55000000000000004">
      <c r="B29" s="4" t="s">
        <v>214</v>
      </c>
      <c r="D29" s="72" t="s">
        <v>218</v>
      </c>
      <c r="F29" s="29">
        <v>21876</v>
      </c>
      <c r="H29" s="4" t="s">
        <v>53</v>
      </c>
      <c r="J29" s="29">
        <v>131689</v>
      </c>
    </row>
    <row r="30" spans="2:10" s="4" customFormat="1" ht="21.75" customHeight="1" x14ac:dyDescent="0.55000000000000004">
      <c r="B30" s="4" t="s">
        <v>99</v>
      </c>
      <c r="D30" s="72" t="s">
        <v>132</v>
      </c>
      <c r="F30" s="29">
        <v>0</v>
      </c>
      <c r="H30" s="4" t="s">
        <v>53</v>
      </c>
      <c r="J30" s="29">
        <v>80380</v>
      </c>
    </row>
    <row r="31" spans="2:10" s="4" customFormat="1" ht="21.75" customHeight="1" x14ac:dyDescent="0.55000000000000004">
      <c r="B31" s="4" t="s">
        <v>129</v>
      </c>
      <c r="D31" s="72" t="s">
        <v>130</v>
      </c>
      <c r="F31" s="29">
        <v>3408</v>
      </c>
      <c r="H31" s="4" t="s">
        <v>53</v>
      </c>
      <c r="J31" s="29">
        <v>54213</v>
      </c>
    </row>
    <row r="32" spans="2:10" s="4" customFormat="1" ht="21.75" customHeight="1" x14ac:dyDescent="0.55000000000000004">
      <c r="B32" s="4" t="s">
        <v>152</v>
      </c>
      <c r="D32" s="72" t="s">
        <v>153</v>
      </c>
      <c r="F32" s="29">
        <v>1935</v>
      </c>
      <c r="H32" s="4" t="s">
        <v>53</v>
      </c>
      <c r="J32" s="29">
        <v>24241</v>
      </c>
    </row>
    <row r="33" spans="2:12" s="4" customFormat="1" ht="21.75" customHeight="1" x14ac:dyDescent="0.55000000000000004">
      <c r="B33" s="4" t="s">
        <v>122</v>
      </c>
      <c r="D33" s="72" t="s">
        <v>123</v>
      </c>
      <c r="F33" s="29">
        <v>0</v>
      </c>
      <c r="H33" s="4" t="s">
        <v>53</v>
      </c>
      <c r="J33" s="29">
        <v>17318</v>
      </c>
    </row>
    <row r="34" spans="2:12" ht="21.75" customHeight="1" thickBot="1" x14ac:dyDescent="0.6">
      <c r="B34" s="153" t="s">
        <v>80</v>
      </c>
      <c r="C34" s="153"/>
      <c r="D34" s="153"/>
      <c r="F34" s="10">
        <f>SUM(F10:F33)</f>
        <v>1893840192</v>
      </c>
      <c r="H34" s="32"/>
      <c r="J34" s="10">
        <f>SUM(J10:J33)</f>
        <v>25069325903</v>
      </c>
      <c r="L34" s="32"/>
    </row>
    <row r="35" spans="2:12" ht="21.75" customHeight="1" thickTop="1" x14ac:dyDescent="0.55000000000000004"/>
    <row r="36" spans="2:12" ht="30" x14ac:dyDescent="0.75">
      <c r="F36" s="60">
        <v>15</v>
      </c>
    </row>
  </sheetData>
  <sortState xmlns:xlrd2="http://schemas.microsoft.com/office/spreadsheetml/2017/richdata2" ref="B10:L33">
    <sortCondition descending="1" ref="J10:J33"/>
  </sortState>
  <mergeCells count="13">
    <mergeCell ref="B2:L2"/>
    <mergeCell ref="B3:L3"/>
    <mergeCell ref="B4:L4"/>
    <mergeCell ref="B34:D34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61" orientation="landscape" r:id="rId1"/>
  <rowBreaks count="2" manualBreakCount="2">
    <brk id="17" max="16383" man="1"/>
    <brk id="2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A2:AB17"/>
  <sheetViews>
    <sheetView rightToLeft="1" view="pageBreakPreview" topLeftCell="B1" zoomScaleNormal="100" zoomScaleSheetLayoutView="100" workbookViewId="0">
      <selection activeCell="F13" sqref="F13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2" t="s">
        <v>241</v>
      </c>
      <c r="C2" s="122"/>
      <c r="D2" s="122"/>
      <c r="E2" s="122"/>
      <c r="F2" s="122"/>
    </row>
    <row r="3" spans="2:28" ht="30" x14ac:dyDescent="0.55000000000000004">
      <c r="B3" s="122" t="s">
        <v>45</v>
      </c>
      <c r="C3" s="122"/>
      <c r="D3" s="122"/>
      <c r="E3" s="122"/>
      <c r="F3" s="122"/>
    </row>
    <row r="4" spans="2:28" ht="30" x14ac:dyDescent="0.55000000000000004">
      <c r="B4" s="122" t="s">
        <v>246</v>
      </c>
      <c r="C4" s="122"/>
      <c r="D4" s="122"/>
      <c r="E4" s="122"/>
      <c r="F4" s="122"/>
    </row>
    <row r="5" spans="2:28" ht="125.25" customHeight="1" x14ac:dyDescent="0.55000000000000004"/>
    <row r="6" spans="2:28" s="26" customFormat="1" ht="24" x14ac:dyDescent="0.6">
      <c r="B6" s="65" t="s">
        <v>114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 x14ac:dyDescent="0.55000000000000004">
      <c r="B8" s="145" t="s">
        <v>75</v>
      </c>
      <c r="D8" s="122" t="s">
        <v>47</v>
      </c>
      <c r="F8" s="161" t="s">
        <v>248</v>
      </c>
    </row>
    <row r="9" spans="2:28" ht="48.75" customHeight="1" x14ac:dyDescent="0.55000000000000004">
      <c r="B9" s="159" t="s">
        <v>75</v>
      </c>
      <c r="D9" s="160" t="s">
        <v>40</v>
      </c>
      <c r="F9" s="160" t="s">
        <v>40</v>
      </c>
    </row>
    <row r="10" spans="2:28" x14ac:dyDescent="0.55000000000000004">
      <c r="B10" s="2" t="s">
        <v>76</v>
      </c>
      <c r="D10" s="3">
        <v>6</v>
      </c>
      <c r="F10" s="3">
        <v>229584</v>
      </c>
    </row>
    <row r="11" spans="2:28" ht="22.5" customHeight="1" x14ac:dyDescent="0.55000000000000004">
      <c r="B11" s="2" t="s">
        <v>133</v>
      </c>
      <c r="D11" s="3">
        <v>0</v>
      </c>
      <c r="F11" s="3">
        <v>50</v>
      </c>
    </row>
    <row r="12" spans="2:28" ht="22.5" customHeight="1" x14ac:dyDescent="0.55000000000000004">
      <c r="D12" s="3"/>
      <c r="F12" s="3"/>
    </row>
    <row r="13" spans="2:28" ht="21.75" thickBot="1" x14ac:dyDescent="0.6">
      <c r="B13" s="32" t="s">
        <v>80</v>
      </c>
      <c r="D13" s="10">
        <f>SUM(D10:D12)</f>
        <v>6</v>
      </c>
      <c r="F13" s="10">
        <f>SUM(F10:F12)</f>
        <v>229634</v>
      </c>
    </row>
    <row r="14" spans="2:28" ht="21.75" thickTop="1" x14ac:dyDescent="0.55000000000000004"/>
    <row r="15" spans="2:28" ht="85.5" customHeight="1" x14ac:dyDescent="0.55000000000000004"/>
    <row r="16" spans="2:28" ht="85.5" customHeight="1" x14ac:dyDescent="0.55000000000000004"/>
    <row r="17" spans="1:6" ht="30" x14ac:dyDescent="0.75">
      <c r="A17" s="158">
        <v>16</v>
      </c>
      <c r="B17" s="158"/>
      <c r="C17" s="158"/>
      <c r="D17" s="158"/>
      <c r="E17" s="158"/>
      <c r="F17" s="158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K14" sqref="K14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2" t="s">
        <v>241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3:17" ht="30" x14ac:dyDescent="0.55000000000000004">
      <c r="C3" s="122" t="s">
        <v>0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3:17" ht="30" x14ac:dyDescent="0.55000000000000004">
      <c r="C4" s="122" t="s">
        <v>246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6" t="s">
        <v>81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23" t="s">
        <v>89</v>
      </c>
      <c r="D9" s="124" t="s">
        <v>243</v>
      </c>
      <c r="E9" s="124" t="s">
        <v>2</v>
      </c>
      <c r="F9" s="124" t="s">
        <v>2</v>
      </c>
      <c r="G9" s="124" t="s">
        <v>2</v>
      </c>
      <c r="I9" s="124" t="s">
        <v>3</v>
      </c>
      <c r="J9" s="124" t="s">
        <v>3</v>
      </c>
      <c r="K9" s="124" t="s">
        <v>3</v>
      </c>
      <c r="M9" s="124" t="s">
        <v>247</v>
      </c>
      <c r="N9" s="124" t="s">
        <v>4</v>
      </c>
      <c r="O9" s="124" t="s">
        <v>4</v>
      </c>
      <c r="P9" s="124" t="s">
        <v>4</v>
      </c>
      <c r="Q9" s="124" t="s">
        <v>4</v>
      </c>
    </row>
    <row r="10" spans="3:17" s="6" customFormat="1" ht="44.25" customHeight="1" x14ac:dyDescent="0.25">
      <c r="C10" s="123"/>
      <c r="D10" s="12"/>
      <c r="E10" s="125" t="s">
        <v>6</v>
      </c>
      <c r="F10" s="12"/>
      <c r="G10" s="125" t="s">
        <v>7</v>
      </c>
      <c r="I10" s="125" t="s">
        <v>90</v>
      </c>
      <c r="J10" s="12"/>
      <c r="K10" s="125" t="s">
        <v>91</v>
      </c>
      <c r="M10" s="125" t="s">
        <v>6</v>
      </c>
      <c r="N10" s="12"/>
      <c r="O10" s="125" t="s">
        <v>7</v>
      </c>
      <c r="Q10" s="127" t="s">
        <v>11</v>
      </c>
    </row>
    <row r="11" spans="3:17" s="6" customFormat="1" ht="39.75" customHeight="1" x14ac:dyDescent="0.25">
      <c r="C11" s="123"/>
      <c r="D11" s="11"/>
      <c r="E11" s="126" t="s">
        <v>6</v>
      </c>
      <c r="F11" s="11"/>
      <c r="G11" s="126" t="s">
        <v>7</v>
      </c>
      <c r="I11" s="126"/>
      <c r="J11" s="11"/>
      <c r="K11" s="126"/>
      <c r="M11" s="126" t="s">
        <v>6</v>
      </c>
      <c r="N11" s="11"/>
      <c r="O11" s="126" t="s">
        <v>7</v>
      </c>
      <c r="Q11" s="128" t="s">
        <v>11</v>
      </c>
    </row>
    <row r="12" spans="3:17" x14ac:dyDescent="0.55000000000000004">
      <c r="C12" s="46" t="s">
        <v>88</v>
      </c>
      <c r="E12" s="3">
        <f>'گواهی سپرده'!N14</f>
        <v>0</v>
      </c>
      <c r="G12" s="3">
        <f>'گواهی سپرده'!P14</f>
        <v>0</v>
      </c>
      <c r="I12" s="3">
        <f>'گواهی سپرده'!T14</f>
        <v>0</v>
      </c>
      <c r="K12" s="3">
        <f>'گواهی سپرده'!X14</f>
        <v>0</v>
      </c>
      <c r="M12" s="3">
        <f>'گواهی سپرده'!AB14</f>
        <v>0</v>
      </c>
      <c r="O12" s="3">
        <f>'گواهی سپرده'!AD14</f>
        <v>0</v>
      </c>
      <c r="Q12" s="8">
        <f>O12/$O$17</f>
        <v>0</v>
      </c>
    </row>
    <row r="13" spans="3:17" x14ac:dyDescent="0.55000000000000004">
      <c r="C13" s="2" t="s">
        <v>85</v>
      </c>
      <c r="E13" s="3">
        <f>'اوراق مشارکت'!R27</f>
        <v>101217318581</v>
      </c>
      <c r="G13" s="3">
        <f>'اوراق مشارکت'!T27</f>
        <v>115241350214</v>
      </c>
      <c r="I13" s="3">
        <f>'اوراق مشارکت'!X27</f>
        <v>5119058652</v>
      </c>
      <c r="K13" s="3">
        <f>'اوراق مشارکت'!AB27</f>
        <v>12000000000</v>
      </c>
      <c r="M13" s="3">
        <f>'اوراق مشارکت'!AH27</f>
        <v>94463765716</v>
      </c>
      <c r="O13" s="3">
        <f>'اوراق مشارکت'!AJ27</f>
        <v>107938255759</v>
      </c>
      <c r="Q13" s="8">
        <f>O13/$O$17</f>
        <v>0.45818601368919359</v>
      </c>
    </row>
    <row r="14" spans="3:17" x14ac:dyDescent="0.55000000000000004">
      <c r="C14" s="2" t="s">
        <v>83</v>
      </c>
      <c r="E14" s="3">
        <f>سهام!G23</f>
        <v>25080261311</v>
      </c>
      <c r="G14" s="3">
        <f>سهام!I23</f>
        <v>23912480348.151703</v>
      </c>
      <c r="I14" s="3">
        <f>سهام!M23</f>
        <v>3892346867</v>
      </c>
      <c r="K14" s="3">
        <f>سهام!Q23</f>
        <v>2</v>
      </c>
      <c r="M14" s="3">
        <f>سهام!W23</f>
        <v>28972584839</v>
      </c>
      <c r="O14" s="3">
        <f>سهام!Y23</f>
        <v>29755844278.830452</v>
      </c>
      <c r="Q14" s="8">
        <f>O14/$O$17</f>
        <v>0.12631028339492997</v>
      </c>
    </row>
    <row r="15" spans="3:17" x14ac:dyDescent="0.55000000000000004">
      <c r="C15" s="2" t="s">
        <v>115</v>
      </c>
      <c r="E15" s="3">
        <f>سپرده!L26</f>
        <v>100486014731</v>
      </c>
      <c r="G15" s="3">
        <f>E15</f>
        <v>100486014731</v>
      </c>
      <c r="I15" s="3">
        <f>سپرده!N26</f>
        <v>26883859330</v>
      </c>
      <c r="K15" s="3">
        <f>سپرده!P26</f>
        <v>29486604790</v>
      </c>
      <c r="M15" s="3">
        <f>سپرده!R26</f>
        <v>97883269271</v>
      </c>
      <c r="O15" s="3">
        <f>سپرده!R26</f>
        <v>97883269271</v>
      </c>
      <c r="Q15" s="8">
        <f>O15/$O$17</f>
        <v>0.41550370291587646</v>
      </c>
    </row>
    <row r="16" spans="3:17" x14ac:dyDescent="0.55000000000000004">
      <c r="C16" s="2" t="s">
        <v>84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80</v>
      </c>
      <c r="D17" s="3">
        <f t="shared" ref="D17:P17" si="0">SUM(D12:D16)</f>
        <v>0</v>
      </c>
      <c r="E17" s="10">
        <f>SUM(E12:E16)</f>
        <v>226783594623</v>
      </c>
      <c r="F17" s="3">
        <f t="shared" si="0"/>
        <v>0</v>
      </c>
      <c r="G17" s="10">
        <f t="shared" si="0"/>
        <v>239639845293.1517</v>
      </c>
      <c r="H17" s="3">
        <f t="shared" si="0"/>
        <v>0</v>
      </c>
      <c r="I17" s="10">
        <f t="shared" si="0"/>
        <v>35895264849</v>
      </c>
      <c r="J17" s="3">
        <f t="shared" si="0"/>
        <v>0</v>
      </c>
      <c r="K17" s="10">
        <f t="shared" si="0"/>
        <v>41486604792</v>
      </c>
      <c r="L17" s="3">
        <f t="shared" si="0"/>
        <v>0</v>
      </c>
      <c r="M17" s="10">
        <f t="shared" si="0"/>
        <v>221319619826</v>
      </c>
      <c r="N17" s="3">
        <f t="shared" si="0"/>
        <v>0</v>
      </c>
      <c r="O17" s="10">
        <f>SUM(O12:O16)</f>
        <v>235577369308.83044</v>
      </c>
      <c r="P17" s="3">
        <f t="shared" si="0"/>
        <v>0</v>
      </c>
      <c r="Q17" s="33">
        <f t="shared" ref="Q17" si="1">O17/$O$17</f>
        <v>1</v>
      </c>
    </row>
    <row r="18" spans="3:17" ht="21.75" thickTop="1" x14ac:dyDescent="0.55000000000000004"/>
    <row r="21" spans="3:17" ht="30" x14ac:dyDescent="0.75">
      <c r="I21" s="5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C2:AA43"/>
  <sheetViews>
    <sheetView rightToLeft="1" view="pageBreakPreview" zoomScale="55" zoomScaleNormal="55" zoomScaleSheetLayoutView="55" workbookViewId="0">
      <selection activeCell="E24" sqref="E24"/>
    </sheetView>
  </sheetViews>
  <sheetFormatPr defaultRowHeight="33" x14ac:dyDescent="0.8"/>
  <cols>
    <col min="1" max="1" width="2.5703125" style="59" customWidth="1"/>
    <col min="2" max="2" width="1.28515625" style="59" customWidth="1"/>
    <col min="3" max="3" width="38.85546875" style="59" customWidth="1"/>
    <col min="4" max="4" width="1" style="59" customWidth="1"/>
    <col min="5" max="5" width="18.5703125" style="59" bestFit="1" customWidth="1"/>
    <col min="6" max="6" width="3.5703125" style="59" bestFit="1" customWidth="1"/>
    <col min="7" max="7" width="27.140625" style="59" bestFit="1" customWidth="1"/>
    <col min="8" max="8" width="3.5703125" style="59" bestFit="1" customWidth="1"/>
    <col min="9" max="9" width="29.28515625" style="59" bestFit="1" customWidth="1"/>
    <col min="10" max="10" width="3.5703125" style="59" bestFit="1" customWidth="1"/>
    <col min="11" max="11" width="16.5703125" style="59" bestFit="1" customWidth="1"/>
    <col min="12" max="12" width="3.5703125" style="59" bestFit="1" customWidth="1"/>
    <col min="13" max="13" width="25.28515625" style="59" bestFit="1" customWidth="1"/>
    <col min="14" max="14" width="3.5703125" style="59" bestFit="1" customWidth="1"/>
    <col min="15" max="15" width="18.5703125" style="59" bestFit="1" customWidth="1"/>
    <col min="16" max="16" width="3.5703125" style="59" bestFit="1" customWidth="1"/>
    <col min="17" max="17" width="25.28515625" style="59" bestFit="1" customWidth="1"/>
    <col min="18" max="18" width="3.5703125" style="59" bestFit="1" customWidth="1"/>
    <col min="19" max="19" width="25.5703125" style="59" bestFit="1" customWidth="1"/>
    <col min="20" max="20" width="3.5703125" style="59" bestFit="1" customWidth="1"/>
    <col min="21" max="21" width="16.5703125" style="59" bestFit="1" customWidth="1"/>
    <col min="22" max="22" width="3.5703125" style="59" bestFit="1" customWidth="1"/>
    <col min="23" max="23" width="27.140625" style="59" bestFit="1" customWidth="1"/>
    <col min="24" max="24" width="3.5703125" style="59" bestFit="1" customWidth="1"/>
    <col min="25" max="25" width="29.28515625" style="59" bestFit="1" customWidth="1"/>
    <col min="26" max="26" width="3.5703125" style="59" bestFit="1" customWidth="1"/>
    <col min="27" max="27" width="19.140625" style="87" customWidth="1"/>
    <col min="28" max="28" width="1" style="59" customWidth="1"/>
    <col min="29" max="29" width="9.140625" style="59" customWidth="1"/>
    <col min="30" max="16384" width="9.140625" style="59"/>
  </cols>
  <sheetData>
    <row r="2" spans="3:27" ht="44.25" x14ac:dyDescent="0.8">
      <c r="C2" s="133" t="s">
        <v>241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</row>
    <row r="3" spans="3:27" ht="44.25" x14ac:dyDescent="0.8">
      <c r="C3" s="133" t="s">
        <v>0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</row>
    <row r="4" spans="3:27" ht="44.25" x14ac:dyDescent="0.8">
      <c r="C4" s="133" t="s">
        <v>246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</row>
    <row r="5" spans="3:27" x14ac:dyDescent="0.8"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3:27" ht="44.25" x14ac:dyDescent="0.8">
      <c r="C6" s="97" t="s">
        <v>82</v>
      </c>
      <c r="D6" s="98"/>
      <c r="E6" s="98"/>
      <c r="F6" s="98"/>
      <c r="G6" s="9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8" spans="3:27" s="81" customFormat="1" ht="34.5" customHeight="1" x14ac:dyDescent="0.25">
      <c r="C8" s="129" t="s">
        <v>1</v>
      </c>
      <c r="E8" s="132" t="s">
        <v>243</v>
      </c>
      <c r="F8" s="132" t="s">
        <v>2</v>
      </c>
      <c r="G8" s="132" t="s">
        <v>2</v>
      </c>
      <c r="H8" s="132" t="s">
        <v>2</v>
      </c>
      <c r="I8" s="132" t="s">
        <v>2</v>
      </c>
      <c r="J8" s="134"/>
      <c r="K8" s="132" t="s">
        <v>3</v>
      </c>
      <c r="L8" s="132" t="s">
        <v>3</v>
      </c>
      <c r="M8" s="132" t="s">
        <v>3</v>
      </c>
      <c r="N8" s="132" t="s">
        <v>3</v>
      </c>
      <c r="O8" s="132" t="s">
        <v>3</v>
      </c>
      <c r="P8" s="132" t="s">
        <v>3</v>
      </c>
      <c r="Q8" s="132" t="s">
        <v>3</v>
      </c>
      <c r="R8" s="134"/>
      <c r="S8" s="132" t="s">
        <v>247</v>
      </c>
      <c r="T8" s="132" t="s">
        <v>4</v>
      </c>
      <c r="U8" s="132" t="s">
        <v>4</v>
      </c>
      <c r="V8" s="132" t="s">
        <v>4</v>
      </c>
      <c r="W8" s="132" t="s">
        <v>4</v>
      </c>
      <c r="X8" s="132" t="s">
        <v>4</v>
      </c>
      <c r="Y8" s="132" t="s">
        <v>4</v>
      </c>
      <c r="Z8" s="132" t="s">
        <v>4</v>
      </c>
      <c r="AA8" s="132" t="s">
        <v>4</v>
      </c>
    </row>
    <row r="9" spans="3:27" s="81" customFormat="1" ht="44.25" customHeight="1" x14ac:dyDescent="0.25">
      <c r="C9" s="129" t="s">
        <v>1</v>
      </c>
      <c r="D9" s="134"/>
      <c r="E9" s="130" t="s">
        <v>5</v>
      </c>
      <c r="F9" s="135"/>
      <c r="G9" s="130" t="s">
        <v>6</v>
      </c>
      <c r="H9" s="82"/>
      <c r="I9" s="130" t="s">
        <v>7</v>
      </c>
      <c r="J9" s="134"/>
      <c r="K9" s="130" t="s">
        <v>8</v>
      </c>
      <c r="L9" s="130" t="s">
        <v>8</v>
      </c>
      <c r="M9" s="130" t="s">
        <v>8</v>
      </c>
      <c r="N9" s="82"/>
      <c r="O9" s="130" t="s">
        <v>9</v>
      </c>
      <c r="P9" s="130" t="s">
        <v>9</v>
      </c>
      <c r="Q9" s="130" t="s">
        <v>9</v>
      </c>
      <c r="R9" s="134"/>
      <c r="S9" s="130" t="s">
        <v>5</v>
      </c>
      <c r="T9" s="135"/>
      <c r="U9" s="130" t="s">
        <v>10</v>
      </c>
      <c r="V9" s="135"/>
      <c r="W9" s="130" t="s">
        <v>6</v>
      </c>
      <c r="X9" s="135"/>
      <c r="Y9" s="130" t="s">
        <v>7</v>
      </c>
      <c r="Z9" s="134"/>
      <c r="AA9" s="130" t="s">
        <v>11</v>
      </c>
    </row>
    <row r="10" spans="3:27" s="81" customFormat="1" ht="54" customHeight="1" x14ac:dyDescent="0.25">
      <c r="C10" s="129" t="s">
        <v>1</v>
      </c>
      <c r="D10" s="134"/>
      <c r="E10" s="131" t="s">
        <v>5</v>
      </c>
      <c r="F10" s="136"/>
      <c r="G10" s="131" t="s">
        <v>6</v>
      </c>
      <c r="H10" s="83"/>
      <c r="I10" s="131" t="s">
        <v>7</v>
      </c>
      <c r="J10" s="134"/>
      <c r="K10" s="131" t="s">
        <v>5</v>
      </c>
      <c r="L10" s="83"/>
      <c r="M10" s="131" t="s">
        <v>6</v>
      </c>
      <c r="N10" s="83"/>
      <c r="O10" s="131" t="s">
        <v>5</v>
      </c>
      <c r="P10" s="83"/>
      <c r="Q10" s="131" t="s">
        <v>12</v>
      </c>
      <c r="R10" s="134"/>
      <c r="S10" s="131" t="s">
        <v>5</v>
      </c>
      <c r="T10" s="136"/>
      <c r="U10" s="131" t="s">
        <v>10</v>
      </c>
      <c r="V10" s="136"/>
      <c r="W10" s="131" t="s">
        <v>6</v>
      </c>
      <c r="X10" s="136"/>
      <c r="Y10" s="131" t="s">
        <v>7</v>
      </c>
      <c r="Z10" s="134"/>
      <c r="AA10" s="131" t="s">
        <v>11</v>
      </c>
    </row>
    <row r="11" spans="3:27" x14ac:dyDescent="0.8">
      <c r="C11" s="59" t="s">
        <v>211</v>
      </c>
      <c r="D11" s="110"/>
      <c r="E11" s="84">
        <v>4487217</v>
      </c>
      <c r="F11" s="84"/>
      <c r="G11" s="84">
        <v>10343812729</v>
      </c>
      <c r="H11" s="84"/>
      <c r="I11" s="84">
        <v>10058468222.706699</v>
      </c>
      <c r="J11" s="84"/>
      <c r="K11" s="84">
        <v>0</v>
      </c>
      <c r="L11" s="84"/>
      <c r="M11" s="84">
        <v>0</v>
      </c>
      <c r="N11" s="84"/>
      <c r="O11" s="84">
        <v>0</v>
      </c>
      <c r="P11" s="84"/>
      <c r="Q11" s="84">
        <v>0</v>
      </c>
      <c r="R11" s="84"/>
      <c r="S11" s="84">
        <v>4487217</v>
      </c>
      <c r="T11" s="84"/>
      <c r="U11" s="84">
        <v>2386</v>
      </c>
      <c r="V11" s="84"/>
      <c r="W11" s="84">
        <v>10343812729</v>
      </c>
      <c r="X11" s="84"/>
      <c r="Y11" s="84">
        <v>10642796088.4161</v>
      </c>
      <c r="AA11" s="85">
        <f>Y11/'سرمایه گذاری ها'!$O$17</f>
        <v>4.5177497820106452E-2</v>
      </c>
    </row>
    <row r="12" spans="3:27" x14ac:dyDescent="0.8">
      <c r="C12" s="59" t="s">
        <v>212</v>
      </c>
      <c r="D12" s="110"/>
      <c r="E12" s="84">
        <v>597575</v>
      </c>
      <c r="F12" s="84"/>
      <c r="G12" s="84">
        <v>5411096158</v>
      </c>
      <c r="H12" s="84"/>
      <c r="I12" s="84">
        <v>4573949601.375</v>
      </c>
      <c r="J12" s="84"/>
      <c r="K12" s="84">
        <v>379078</v>
      </c>
      <c r="L12" s="84"/>
      <c r="M12" s="84">
        <v>0</v>
      </c>
      <c r="N12" s="84"/>
      <c r="O12" s="84">
        <v>0</v>
      </c>
      <c r="P12" s="84"/>
      <c r="Q12" s="84">
        <v>0</v>
      </c>
      <c r="R12" s="84"/>
      <c r="S12" s="84">
        <v>976653</v>
      </c>
      <c r="T12" s="84"/>
      <c r="U12" s="84">
        <v>5660</v>
      </c>
      <c r="V12" s="84"/>
      <c r="W12" s="84">
        <v>5411096158</v>
      </c>
      <c r="X12" s="84"/>
      <c r="Y12" s="84">
        <v>5494965236.9189997</v>
      </c>
      <c r="AA12" s="85">
        <f>Y12/'سرمایه گذاری ها'!$O$17</f>
        <v>2.3325522536570005E-2</v>
      </c>
    </row>
    <row r="13" spans="3:27" x14ac:dyDescent="0.8">
      <c r="C13" s="59" t="s">
        <v>174</v>
      </c>
      <c r="D13" s="110"/>
      <c r="E13" s="84">
        <v>118117</v>
      </c>
      <c r="F13" s="84"/>
      <c r="G13" s="84">
        <v>2855328493</v>
      </c>
      <c r="H13" s="84"/>
      <c r="I13" s="84">
        <v>3107953975.9095001</v>
      </c>
      <c r="J13" s="84"/>
      <c r="K13" s="84">
        <v>0</v>
      </c>
      <c r="L13" s="84"/>
      <c r="M13" s="84">
        <v>0</v>
      </c>
      <c r="N13" s="84"/>
      <c r="O13" s="84">
        <v>0</v>
      </c>
      <c r="P13" s="84"/>
      <c r="Q13" s="84">
        <v>0</v>
      </c>
      <c r="R13" s="84"/>
      <c r="S13" s="84">
        <v>118117</v>
      </c>
      <c r="T13" s="84"/>
      <c r="U13" s="84">
        <v>28470</v>
      </c>
      <c r="V13" s="84"/>
      <c r="W13" s="84">
        <v>2855328493</v>
      </c>
      <c r="X13" s="84"/>
      <c r="Y13" s="84">
        <v>3342782383.6094999</v>
      </c>
      <c r="AA13" s="85">
        <f>Y13/'سرمایه گذاری ها'!$O$17</f>
        <v>1.4189743239840985E-2</v>
      </c>
    </row>
    <row r="14" spans="3:27" x14ac:dyDescent="0.8">
      <c r="C14" s="59" t="s">
        <v>234</v>
      </c>
      <c r="D14" s="110"/>
      <c r="E14" s="84">
        <v>257135</v>
      </c>
      <c r="F14" s="84"/>
      <c r="G14" s="84">
        <v>2075543298</v>
      </c>
      <c r="H14" s="84"/>
      <c r="I14" s="84">
        <v>2129190039.4275</v>
      </c>
      <c r="J14" s="84"/>
      <c r="K14" s="84">
        <v>198886</v>
      </c>
      <c r="L14" s="84"/>
      <c r="M14" s="84">
        <v>0</v>
      </c>
      <c r="N14" s="84"/>
      <c r="O14" s="84">
        <v>-1</v>
      </c>
      <c r="P14" s="84"/>
      <c r="Q14" s="84">
        <v>1</v>
      </c>
      <c r="R14" s="84"/>
      <c r="S14" s="84">
        <v>456020</v>
      </c>
      <c r="T14" s="84"/>
      <c r="U14" s="84">
        <v>5182</v>
      </c>
      <c r="V14" s="84"/>
      <c r="W14" s="84">
        <v>2075538747</v>
      </c>
      <c r="X14" s="84"/>
      <c r="Y14" s="84">
        <v>2349035220.9419999</v>
      </c>
      <c r="AA14" s="85">
        <f>Y14/'سرمایه گذاری ها'!$O$17</f>
        <v>9.9713959275202248E-3</v>
      </c>
    </row>
    <row r="15" spans="3:27" x14ac:dyDescent="0.8">
      <c r="C15" s="59" t="s">
        <v>199</v>
      </c>
      <c r="D15" s="110"/>
      <c r="E15" s="84">
        <v>78813</v>
      </c>
      <c r="F15" s="84"/>
      <c r="G15" s="84">
        <v>2685022923</v>
      </c>
      <c r="H15" s="84"/>
      <c r="I15" s="84">
        <v>2363640370.1504998</v>
      </c>
      <c r="J15" s="84"/>
      <c r="K15" s="84">
        <v>0</v>
      </c>
      <c r="L15" s="84"/>
      <c r="M15" s="84">
        <v>0</v>
      </c>
      <c r="N15" s="84"/>
      <c r="O15" s="84">
        <v>0</v>
      </c>
      <c r="P15" s="84"/>
      <c r="Q15" s="84">
        <v>0</v>
      </c>
      <c r="R15" s="84"/>
      <c r="S15" s="84">
        <v>78813</v>
      </c>
      <c r="T15" s="84"/>
      <c r="U15" s="84">
        <v>29980</v>
      </c>
      <c r="V15" s="84"/>
      <c r="W15" s="84">
        <v>2685022923</v>
      </c>
      <c r="X15" s="84"/>
      <c r="Y15" s="84">
        <v>2348754998.2470002</v>
      </c>
      <c r="AA15" s="85">
        <f>Y15/'سرمایه گذاری ها'!$O$17</f>
        <v>9.9702064130272935E-3</v>
      </c>
    </row>
    <row r="16" spans="3:27" x14ac:dyDescent="0.8">
      <c r="C16" s="59" t="s">
        <v>249</v>
      </c>
      <c r="D16" s="110"/>
      <c r="E16" s="84">
        <v>0</v>
      </c>
      <c r="F16" s="84"/>
      <c r="G16" s="84">
        <v>0</v>
      </c>
      <c r="H16" s="84"/>
      <c r="I16" s="84">
        <v>0</v>
      </c>
      <c r="J16" s="84"/>
      <c r="K16" s="84">
        <v>199000</v>
      </c>
      <c r="L16" s="84"/>
      <c r="M16" s="84">
        <v>1614374686</v>
      </c>
      <c r="N16" s="84"/>
      <c r="O16" s="84">
        <v>0</v>
      </c>
      <c r="P16" s="84"/>
      <c r="Q16" s="84">
        <v>0</v>
      </c>
      <c r="R16" s="84"/>
      <c r="S16" s="84">
        <v>199000</v>
      </c>
      <c r="T16" s="84"/>
      <c r="U16" s="84">
        <v>8050</v>
      </c>
      <c r="V16" s="84"/>
      <c r="W16" s="84">
        <v>1614374686</v>
      </c>
      <c r="X16" s="84"/>
      <c r="Y16" s="84">
        <v>1592418397.5</v>
      </c>
      <c r="AA16" s="85">
        <f>Y16/'سرمایه گذاری ها'!$O$17</f>
        <v>6.7596408015424313E-3</v>
      </c>
    </row>
    <row r="17" spans="3:27" x14ac:dyDescent="0.8">
      <c r="C17" s="59" t="s">
        <v>250</v>
      </c>
      <c r="D17" s="110"/>
      <c r="E17" s="84">
        <v>0</v>
      </c>
      <c r="F17" s="84"/>
      <c r="G17" s="84">
        <v>0</v>
      </c>
      <c r="H17" s="84"/>
      <c r="I17" s="84">
        <v>0</v>
      </c>
      <c r="J17" s="84"/>
      <c r="K17" s="84">
        <v>81500</v>
      </c>
      <c r="L17" s="84"/>
      <c r="M17" s="84">
        <v>1573842111</v>
      </c>
      <c r="N17" s="84"/>
      <c r="O17" s="84">
        <v>0</v>
      </c>
      <c r="P17" s="84"/>
      <c r="Q17" s="84">
        <v>0</v>
      </c>
      <c r="R17" s="84"/>
      <c r="S17" s="84">
        <v>81500</v>
      </c>
      <c r="T17" s="84"/>
      <c r="U17" s="84">
        <v>18750</v>
      </c>
      <c r="V17" s="84"/>
      <c r="W17" s="84">
        <v>1573842111</v>
      </c>
      <c r="X17" s="84"/>
      <c r="Y17" s="84">
        <v>1519032656.25</v>
      </c>
      <c r="AA17" s="85">
        <f>Y17/'سرمایه گذاری ها'!$O$17</f>
        <v>6.4481264083504656E-3</v>
      </c>
    </row>
    <row r="18" spans="3:27" x14ac:dyDescent="0.8">
      <c r="C18" s="59" t="s">
        <v>233</v>
      </c>
      <c r="D18" s="110"/>
      <c r="E18" s="84">
        <v>32352</v>
      </c>
      <c r="F18" s="84"/>
      <c r="G18" s="84">
        <v>1413234856</v>
      </c>
      <c r="H18" s="84"/>
      <c r="I18" s="84">
        <v>1352307210.48</v>
      </c>
      <c r="J18" s="84"/>
      <c r="K18" s="84">
        <v>0</v>
      </c>
      <c r="L18" s="84"/>
      <c r="M18" s="84">
        <v>0</v>
      </c>
      <c r="N18" s="84"/>
      <c r="O18" s="84">
        <v>0</v>
      </c>
      <c r="P18" s="84"/>
      <c r="Q18" s="84">
        <v>0</v>
      </c>
      <c r="R18" s="84"/>
      <c r="S18" s="84">
        <v>32352</v>
      </c>
      <c r="T18" s="84"/>
      <c r="U18" s="84">
        <v>45850</v>
      </c>
      <c r="V18" s="84"/>
      <c r="W18" s="84">
        <v>1413234856</v>
      </c>
      <c r="X18" s="84"/>
      <c r="Y18" s="84">
        <v>1474513331.76</v>
      </c>
      <c r="AA18" s="85">
        <f>Y18/'سرمایه گذاری ها'!$O$17</f>
        <v>6.259146776645531E-3</v>
      </c>
    </row>
    <row r="19" spans="3:27" x14ac:dyDescent="0.8">
      <c r="C19" s="59" t="s">
        <v>251</v>
      </c>
      <c r="D19" s="110"/>
      <c r="E19" s="84">
        <v>0</v>
      </c>
      <c r="F19" s="84"/>
      <c r="G19" s="84">
        <v>0</v>
      </c>
      <c r="H19" s="84"/>
      <c r="I19" s="84">
        <v>0</v>
      </c>
      <c r="J19" s="84"/>
      <c r="K19" s="84">
        <v>166467</v>
      </c>
      <c r="L19" s="84"/>
      <c r="M19" s="84">
        <v>704130070</v>
      </c>
      <c r="N19" s="84"/>
      <c r="O19" s="84">
        <v>0</v>
      </c>
      <c r="P19" s="84"/>
      <c r="Q19" s="84">
        <v>0</v>
      </c>
      <c r="R19" s="84"/>
      <c r="S19" s="84">
        <v>166467</v>
      </c>
      <c r="T19" s="84"/>
      <c r="U19" s="84">
        <v>4073</v>
      </c>
      <c r="V19" s="84"/>
      <c r="W19" s="84">
        <v>704130070</v>
      </c>
      <c r="X19" s="84"/>
      <c r="Y19" s="84">
        <v>673985871.45854998</v>
      </c>
      <c r="AA19" s="85">
        <f>Y19/'سرمایه گذاری ها'!$O$17</f>
        <v>2.8609958309492255E-3</v>
      </c>
    </row>
    <row r="20" spans="3:27" x14ac:dyDescent="0.8">
      <c r="C20" s="59" t="s">
        <v>198</v>
      </c>
      <c r="D20" s="110"/>
      <c r="E20" s="84">
        <v>6527</v>
      </c>
      <c r="F20" s="84"/>
      <c r="G20" s="84">
        <v>296007706</v>
      </c>
      <c r="H20" s="84"/>
      <c r="I20" s="84">
        <v>326679075.02249998</v>
      </c>
      <c r="J20" s="84"/>
      <c r="K20" s="84">
        <v>9228</v>
      </c>
      <c r="L20" s="84"/>
      <c r="M20" s="84">
        <v>0</v>
      </c>
      <c r="N20" s="84"/>
      <c r="O20" s="84">
        <v>-1</v>
      </c>
      <c r="P20" s="84"/>
      <c r="Q20" s="84">
        <v>1</v>
      </c>
      <c r="R20" s="84"/>
      <c r="S20" s="84">
        <v>15754</v>
      </c>
      <c r="T20" s="84"/>
      <c r="U20" s="84">
        <v>20259</v>
      </c>
      <c r="V20" s="84"/>
      <c r="W20" s="84">
        <v>295988918</v>
      </c>
      <c r="X20" s="84"/>
      <c r="Y20" s="84">
        <v>317261282.29830003</v>
      </c>
      <c r="AA20" s="85">
        <f>Y20/'سرمایه گذاری ها'!$O$17</f>
        <v>1.3467392187506177E-3</v>
      </c>
    </row>
    <row r="21" spans="3:27" x14ac:dyDescent="0.8">
      <c r="C21" s="59" t="s">
        <v>117</v>
      </c>
      <c r="D21" s="110"/>
      <c r="E21" s="84">
        <v>4</v>
      </c>
      <c r="F21" s="84"/>
      <c r="G21" s="84">
        <v>215148</v>
      </c>
      <c r="H21" s="84"/>
      <c r="I21" s="84">
        <v>291853.08</v>
      </c>
      <c r="J21" s="84"/>
      <c r="K21" s="84">
        <v>0</v>
      </c>
      <c r="L21" s="84"/>
      <c r="M21" s="84">
        <v>0</v>
      </c>
      <c r="N21" s="84"/>
      <c r="O21" s="84">
        <v>0</v>
      </c>
      <c r="P21" s="84"/>
      <c r="Q21" s="84">
        <v>0</v>
      </c>
      <c r="R21" s="84"/>
      <c r="S21" s="84">
        <v>4</v>
      </c>
      <c r="T21" s="84"/>
      <c r="U21" s="84">
        <v>75150</v>
      </c>
      <c r="V21" s="84"/>
      <c r="W21" s="84">
        <v>215148</v>
      </c>
      <c r="X21" s="84"/>
      <c r="Y21" s="84">
        <v>298811.43</v>
      </c>
      <c r="AA21" s="85">
        <f>Y21/'سرمایه گذاری ها'!$O$17</f>
        <v>1.2684216267322044E-6</v>
      </c>
    </row>
    <row r="22" spans="3:27" x14ac:dyDescent="0.8">
      <c r="E22" s="84"/>
      <c r="G22" s="84"/>
      <c r="I22" s="84"/>
      <c r="K22" s="84"/>
      <c r="M22" s="84"/>
      <c r="O22" s="84"/>
      <c r="Q22" s="84"/>
      <c r="S22" s="84"/>
      <c r="U22" s="84"/>
      <c r="W22" s="84"/>
      <c r="Y22" s="84"/>
      <c r="AA22" s="85"/>
    </row>
    <row r="23" spans="3:27" ht="33.75" thickBot="1" x14ac:dyDescent="0.85">
      <c r="C23" s="59" t="s">
        <v>80</v>
      </c>
      <c r="E23" s="86">
        <f>SUM(E11:E22)</f>
        <v>5577740</v>
      </c>
      <c r="F23" s="84"/>
      <c r="G23" s="86">
        <f>SUM(G11:G22)</f>
        <v>25080261311</v>
      </c>
      <c r="H23" s="84"/>
      <c r="I23" s="86">
        <f>SUM(I11:I22)</f>
        <v>23912480348.151703</v>
      </c>
      <c r="J23" s="84"/>
      <c r="K23" s="86">
        <f>SUM(K11:K22)</f>
        <v>1034159</v>
      </c>
      <c r="L23" s="84"/>
      <c r="M23" s="86">
        <f>SUM(M11:M22)</f>
        <v>3892346867</v>
      </c>
      <c r="N23" s="84"/>
      <c r="O23" s="86">
        <f>SUM(O11:O22)</f>
        <v>-2</v>
      </c>
      <c r="P23" s="84"/>
      <c r="Q23" s="86">
        <f>SUM(Q11:Q22)</f>
        <v>2</v>
      </c>
      <c r="R23" s="84">
        <f>SUM(R11:R21)</f>
        <v>0</v>
      </c>
      <c r="S23" s="86">
        <f>SUM(S11:S21)</f>
        <v>6611897</v>
      </c>
      <c r="T23" s="84"/>
      <c r="U23" s="86"/>
      <c r="V23" s="84"/>
      <c r="W23" s="86">
        <f>SUM(W11:W22)</f>
        <v>28972584839</v>
      </c>
      <c r="X23" s="84"/>
      <c r="Y23" s="86">
        <f>SUM(Y11:Y22)</f>
        <v>29755844278.830452</v>
      </c>
      <c r="Z23" s="84"/>
      <c r="AA23" s="89">
        <f>SUM(AA11:AA22)</f>
        <v>0.12631028339492997</v>
      </c>
    </row>
    <row r="24" spans="3:27" ht="33.75" thickTop="1" x14ac:dyDescent="0.8"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113"/>
    </row>
    <row r="25" spans="3:27" ht="30.75" customHeight="1" x14ac:dyDescent="0.95">
      <c r="O25" s="94">
        <v>2</v>
      </c>
    </row>
    <row r="43" spans="4:4" x14ac:dyDescent="0.8">
      <c r="D43" s="59" t="s">
        <v>162</v>
      </c>
    </row>
  </sheetData>
  <sortState xmlns:xlrd2="http://schemas.microsoft.com/office/spreadsheetml/2017/richdata2" ref="C11:AA21">
    <sortCondition descending="1" ref="Y11:Y21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B2:AB18"/>
  <sheetViews>
    <sheetView rightToLeft="1" view="pageBreakPreview" zoomScale="60" zoomScaleNormal="100" workbookViewId="0">
      <selection activeCell="L13" sqref="L13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2" t="s">
        <v>241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2:28" ht="30" x14ac:dyDescent="0.6"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2:28" ht="30" x14ac:dyDescent="0.6">
      <c r="B4" s="122" t="s">
        <v>246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7" t="s">
        <v>243</v>
      </c>
      <c r="E8" s="137" t="s">
        <v>2</v>
      </c>
      <c r="F8" s="137" t="s">
        <v>2</v>
      </c>
      <c r="G8" s="137" t="s">
        <v>2</v>
      </c>
      <c r="H8" s="137" t="s">
        <v>2</v>
      </c>
      <c r="I8" s="137" t="s">
        <v>2</v>
      </c>
      <c r="J8" s="137" t="s">
        <v>2</v>
      </c>
      <c r="K8" s="15"/>
      <c r="L8" s="137" t="s">
        <v>247</v>
      </c>
      <c r="M8" s="137" t="s">
        <v>4</v>
      </c>
      <c r="N8" s="137" t="s">
        <v>4</v>
      </c>
      <c r="O8" s="137" t="s">
        <v>4</v>
      </c>
      <c r="P8" s="137" t="s">
        <v>4</v>
      </c>
      <c r="Q8" s="137" t="s">
        <v>4</v>
      </c>
      <c r="R8" s="137" t="s">
        <v>4</v>
      </c>
      <c r="S8" s="15"/>
    </row>
    <row r="9" spans="2:28" ht="30" x14ac:dyDescent="0.6">
      <c r="B9" s="21" t="s">
        <v>1</v>
      </c>
      <c r="C9" s="15"/>
      <c r="D9" s="18" t="s">
        <v>243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2" spans="2:28" ht="26.25" customHeight="1" thickBot="1" x14ac:dyDescent="0.65">
      <c r="B12" s="23" t="s">
        <v>80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5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B2:AL34"/>
  <sheetViews>
    <sheetView rightToLeft="1" tabSelected="1" view="pageBreakPreview" topLeftCell="C7" zoomScale="90" zoomScaleNormal="90" zoomScaleSheetLayoutView="90" workbookViewId="0">
      <selection activeCell="P20" sqref="P20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39" t="s">
        <v>241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</row>
    <row r="3" spans="2:38" ht="39" x14ac:dyDescent="0.6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</row>
    <row r="4" spans="2:38" ht="39" x14ac:dyDescent="0.6">
      <c r="B4" s="139" t="s">
        <v>246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</row>
    <row r="5" spans="2:38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2:38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104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22" t="s">
        <v>19</v>
      </c>
      <c r="C10" s="122" t="s">
        <v>19</v>
      </c>
      <c r="D10" s="122" t="s">
        <v>19</v>
      </c>
      <c r="E10" s="122" t="s">
        <v>19</v>
      </c>
      <c r="F10" s="122" t="s">
        <v>19</v>
      </c>
      <c r="G10" s="122" t="s">
        <v>19</v>
      </c>
      <c r="H10" s="122" t="s">
        <v>19</v>
      </c>
      <c r="I10" s="122" t="s">
        <v>19</v>
      </c>
      <c r="J10" s="122" t="s">
        <v>19</v>
      </c>
      <c r="K10" s="122" t="s">
        <v>19</v>
      </c>
      <c r="L10" s="122" t="s">
        <v>19</v>
      </c>
      <c r="M10" s="122" t="s">
        <v>19</v>
      </c>
      <c r="N10" s="122" t="s">
        <v>19</v>
      </c>
      <c r="P10" s="122" t="s">
        <v>243</v>
      </c>
      <c r="Q10" s="122" t="s">
        <v>2</v>
      </c>
      <c r="R10" s="122" t="s">
        <v>2</v>
      </c>
      <c r="S10" s="122" t="s">
        <v>2</v>
      </c>
      <c r="T10" s="122" t="s">
        <v>2</v>
      </c>
      <c r="V10" s="122" t="s">
        <v>3</v>
      </c>
      <c r="W10" s="122" t="s">
        <v>3</v>
      </c>
      <c r="X10" s="122" t="s">
        <v>3</v>
      </c>
      <c r="Y10" s="122" t="s">
        <v>3</v>
      </c>
      <c r="Z10" s="122" t="s">
        <v>3</v>
      </c>
      <c r="AA10" s="122" t="s">
        <v>3</v>
      </c>
      <c r="AB10" s="122" t="s">
        <v>3</v>
      </c>
      <c r="AD10" s="122" t="s">
        <v>247</v>
      </c>
      <c r="AE10" s="122" t="s">
        <v>4</v>
      </c>
      <c r="AF10" s="122" t="s">
        <v>4</v>
      </c>
      <c r="AG10" s="122" t="s">
        <v>4</v>
      </c>
      <c r="AH10" s="122" t="s">
        <v>4</v>
      </c>
      <c r="AI10" s="122" t="s">
        <v>4</v>
      </c>
      <c r="AJ10" s="122" t="s">
        <v>4</v>
      </c>
      <c r="AK10" s="122" t="s">
        <v>4</v>
      </c>
      <c r="AL10" s="122" t="s">
        <v>4</v>
      </c>
    </row>
    <row r="11" spans="2:38" s="16" customFormat="1" ht="45.75" customHeight="1" x14ac:dyDescent="0.6">
      <c r="B11" s="125" t="s">
        <v>20</v>
      </c>
      <c r="C11" s="24"/>
      <c r="D11" s="125" t="s">
        <v>21</v>
      </c>
      <c r="E11" s="24"/>
      <c r="F11" s="125" t="s">
        <v>22</v>
      </c>
      <c r="G11" s="24"/>
      <c r="H11" s="125" t="s">
        <v>23</v>
      </c>
      <c r="I11" s="24"/>
      <c r="J11" s="125" t="s">
        <v>87</v>
      </c>
      <c r="K11" s="24"/>
      <c r="L11" s="125" t="s">
        <v>25</v>
      </c>
      <c r="M11" s="24"/>
      <c r="N11" s="125" t="s">
        <v>18</v>
      </c>
      <c r="P11" s="125" t="s">
        <v>5</v>
      </c>
      <c r="Q11" s="24"/>
      <c r="R11" s="125" t="s">
        <v>6</v>
      </c>
      <c r="S11" s="24"/>
      <c r="T11" s="125" t="s">
        <v>7</v>
      </c>
      <c r="V11" s="125" t="s">
        <v>8</v>
      </c>
      <c r="W11" s="125" t="s">
        <v>8</v>
      </c>
      <c r="X11" s="125" t="s">
        <v>8</v>
      </c>
      <c r="Z11" s="125" t="s">
        <v>9</v>
      </c>
      <c r="AA11" s="125" t="s">
        <v>9</v>
      </c>
      <c r="AB11" s="125" t="s">
        <v>9</v>
      </c>
      <c r="AD11" s="125" t="s">
        <v>5</v>
      </c>
      <c r="AE11" s="24"/>
      <c r="AF11" s="125" t="s">
        <v>26</v>
      </c>
      <c r="AG11" s="24"/>
      <c r="AH11" s="125" t="s">
        <v>6</v>
      </c>
      <c r="AI11" s="24"/>
      <c r="AJ11" s="125" t="s">
        <v>7</v>
      </c>
      <c r="AK11" s="24"/>
      <c r="AL11" s="125" t="s">
        <v>11</v>
      </c>
    </row>
    <row r="12" spans="2:38" s="16" customFormat="1" ht="45.75" customHeight="1" x14ac:dyDescent="0.6">
      <c r="B12" s="126" t="s">
        <v>20</v>
      </c>
      <c r="C12" s="25"/>
      <c r="D12" s="126" t="s">
        <v>21</v>
      </c>
      <c r="E12" s="25"/>
      <c r="F12" s="126" t="s">
        <v>22</v>
      </c>
      <c r="G12" s="25"/>
      <c r="H12" s="126" t="s">
        <v>23</v>
      </c>
      <c r="I12" s="25"/>
      <c r="J12" s="126" t="s">
        <v>24</v>
      </c>
      <c r="K12" s="25"/>
      <c r="L12" s="126" t="s">
        <v>25</v>
      </c>
      <c r="M12" s="25"/>
      <c r="N12" s="126" t="s">
        <v>18</v>
      </c>
      <c r="P12" s="126" t="s">
        <v>5</v>
      </c>
      <c r="Q12" s="25"/>
      <c r="R12" s="126" t="s">
        <v>6</v>
      </c>
      <c r="S12" s="25"/>
      <c r="T12" s="126" t="s">
        <v>7</v>
      </c>
      <c r="V12" s="126" t="s">
        <v>5</v>
      </c>
      <c r="W12" s="25"/>
      <c r="X12" s="126" t="s">
        <v>6</v>
      </c>
      <c r="Z12" s="126" t="s">
        <v>5</v>
      </c>
      <c r="AA12" s="25"/>
      <c r="AB12" s="126" t="s">
        <v>12</v>
      </c>
      <c r="AD12" s="126" t="s">
        <v>5</v>
      </c>
      <c r="AE12" s="25"/>
      <c r="AF12" s="126" t="s">
        <v>26</v>
      </c>
      <c r="AG12" s="25"/>
      <c r="AH12" s="126" t="s">
        <v>6</v>
      </c>
      <c r="AI12" s="25"/>
      <c r="AJ12" s="126" t="s">
        <v>7</v>
      </c>
      <c r="AK12" s="25"/>
      <c r="AL12" s="126" t="s">
        <v>11</v>
      </c>
    </row>
    <row r="13" spans="2:38" ht="21.75" x14ac:dyDescent="0.6">
      <c r="B13" s="3" t="s">
        <v>154</v>
      </c>
      <c r="C13" s="110"/>
      <c r="D13" s="3" t="s">
        <v>95</v>
      </c>
      <c r="E13" s="3"/>
      <c r="F13" s="3" t="s">
        <v>95</v>
      </c>
      <c r="G13" s="110"/>
      <c r="H13" s="3" t="s">
        <v>155</v>
      </c>
      <c r="I13" s="3"/>
      <c r="J13" s="3" t="s">
        <v>160</v>
      </c>
      <c r="K13" s="110"/>
      <c r="L13" s="3">
        <v>0</v>
      </c>
      <c r="M13" s="3"/>
      <c r="N13" s="3">
        <v>0</v>
      </c>
      <c r="O13" s="3"/>
      <c r="P13" s="3">
        <v>36300</v>
      </c>
      <c r="Q13" s="3"/>
      <c r="R13" s="3">
        <v>21424262845</v>
      </c>
      <c r="S13" s="3"/>
      <c r="T13" s="3">
        <v>26378566218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36300</v>
      </c>
      <c r="AE13" s="3"/>
      <c r="AF13" s="3">
        <v>719029</v>
      </c>
      <c r="AG13" s="3"/>
      <c r="AH13" s="3">
        <v>21424262845</v>
      </c>
      <c r="AI13" s="3"/>
      <c r="AJ13" s="3">
        <v>26096021938</v>
      </c>
      <c r="AK13" s="2"/>
      <c r="AL13" s="67">
        <f>AJ13/'سرمایه گذاری ها'!$O$17</f>
        <v>0.11077474043692791</v>
      </c>
    </row>
    <row r="14" spans="2:38" ht="21.75" x14ac:dyDescent="0.6">
      <c r="B14" s="3" t="s">
        <v>205</v>
      </c>
      <c r="C14" s="110"/>
      <c r="D14" s="3" t="s">
        <v>95</v>
      </c>
      <c r="E14" s="3"/>
      <c r="F14" s="3" t="s">
        <v>95</v>
      </c>
      <c r="G14" s="110"/>
      <c r="H14" s="3" t="s">
        <v>206</v>
      </c>
      <c r="I14" s="3"/>
      <c r="J14" s="3" t="s">
        <v>207</v>
      </c>
      <c r="K14" s="110"/>
      <c r="L14" s="3">
        <v>0</v>
      </c>
      <c r="M14" s="3"/>
      <c r="N14" s="3">
        <v>0</v>
      </c>
      <c r="O14" s="3"/>
      <c r="P14" s="3">
        <v>21900</v>
      </c>
      <c r="Q14" s="3"/>
      <c r="R14" s="3">
        <v>17049790705</v>
      </c>
      <c r="S14" s="3"/>
      <c r="T14" s="3">
        <v>18657585799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21900</v>
      </c>
      <c r="AE14" s="3"/>
      <c r="AF14" s="3">
        <v>860356</v>
      </c>
      <c r="AG14" s="3"/>
      <c r="AH14" s="3">
        <v>17049790705</v>
      </c>
      <c r="AI14" s="3"/>
      <c r="AJ14" s="3">
        <v>18838381324</v>
      </c>
      <c r="AK14" s="2"/>
      <c r="AL14" s="67">
        <f>AJ14/'سرمایه گذاری ها'!$O$17</f>
        <v>7.9966854962642026E-2</v>
      </c>
    </row>
    <row r="15" spans="2:38" ht="21.75" x14ac:dyDescent="0.6">
      <c r="B15" s="3" t="s">
        <v>121</v>
      </c>
      <c r="C15" s="110"/>
      <c r="D15" s="3" t="s">
        <v>95</v>
      </c>
      <c r="E15" s="3"/>
      <c r="F15" s="3" t="s">
        <v>95</v>
      </c>
      <c r="G15" s="110"/>
      <c r="H15" s="3" t="s">
        <v>60</v>
      </c>
      <c r="I15" s="3"/>
      <c r="J15" s="3" t="s">
        <v>227</v>
      </c>
      <c r="K15" s="110"/>
      <c r="L15" s="3">
        <v>0</v>
      </c>
      <c r="M15" s="3"/>
      <c r="N15" s="3">
        <v>0</v>
      </c>
      <c r="O15" s="3"/>
      <c r="P15" s="3">
        <v>5000</v>
      </c>
      <c r="Q15" s="3"/>
      <c r="R15" s="3">
        <v>3953229849</v>
      </c>
      <c r="S15" s="3"/>
      <c r="T15" s="3">
        <v>4412290127</v>
      </c>
      <c r="U15" s="3"/>
      <c r="V15" s="3">
        <v>5700</v>
      </c>
      <c r="W15" s="3"/>
      <c r="X15" s="3">
        <v>5119058652</v>
      </c>
      <c r="Y15" s="3"/>
      <c r="Z15" s="3">
        <v>0</v>
      </c>
      <c r="AA15" s="3"/>
      <c r="AB15" s="3">
        <v>0</v>
      </c>
      <c r="AC15" s="3"/>
      <c r="AD15" s="3">
        <v>10700</v>
      </c>
      <c r="AE15" s="3"/>
      <c r="AF15" s="3">
        <v>896398</v>
      </c>
      <c r="AG15" s="3"/>
      <c r="AH15" s="3">
        <v>9072288501</v>
      </c>
      <c r="AI15" s="3"/>
      <c r="AJ15" s="3">
        <v>9589720148</v>
      </c>
      <c r="AK15" s="2"/>
      <c r="AL15" s="67">
        <f>AJ15/'سرمایه گذاری ها'!$O$17</f>
        <v>4.0707306377245192E-2</v>
      </c>
    </row>
    <row r="16" spans="2:38" ht="21.75" x14ac:dyDescent="0.6">
      <c r="B16" s="3" t="s">
        <v>157</v>
      </c>
      <c r="C16" s="110"/>
      <c r="D16" s="3" t="s">
        <v>95</v>
      </c>
      <c r="E16" s="3"/>
      <c r="F16" s="3" t="s">
        <v>95</v>
      </c>
      <c r="G16" s="110"/>
      <c r="H16" s="3" t="s">
        <v>158</v>
      </c>
      <c r="I16" s="3"/>
      <c r="J16" s="3" t="s">
        <v>161</v>
      </c>
      <c r="K16" s="110"/>
      <c r="L16" s="3">
        <v>0</v>
      </c>
      <c r="M16" s="3"/>
      <c r="N16" s="3">
        <v>0</v>
      </c>
      <c r="O16" s="3"/>
      <c r="P16" s="3">
        <v>14000</v>
      </c>
      <c r="Q16" s="3"/>
      <c r="R16" s="3">
        <v>8031117514</v>
      </c>
      <c r="S16" s="3"/>
      <c r="T16" s="3">
        <v>9765791629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14000</v>
      </c>
      <c r="AE16" s="3"/>
      <c r="AF16" s="3">
        <v>683982</v>
      </c>
      <c r="AG16" s="3"/>
      <c r="AH16" s="3">
        <v>8031117514</v>
      </c>
      <c r="AI16" s="3"/>
      <c r="AJ16" s="3">
        <v>9574012395</v>
      </c>
      <c r="AK16" s="2"/>
      <c r="AL16" s="67">
        <f>AJ16/'سرمایه گذاری ها'!$O$17</f>
        <v>4.0640628694893592E-2</v>
      </c>
    </row>
    <row r="17" spans="2:38" ht="21.75" x14ac:dyDescent="0.6">
      <c r="B17" s="3" t="s">
        <v>118</v>
      </c>
      <c r="C17" s="110"/>
      <c r="D17" s="3" t="s">
        <v>95</v>
      </c>
      <c r="E17" s="3"/>
      <c r="F17" s="3" t="s">
        <v>95</v>
      </c>
      <c r="G17" s="110"/>
      <c r="H17" s="3" t="s">
        <v>60</v>
      </c>
      <c r="I17" s="3"/>
      <c r="J17" s="3" t="s">
        <v>119</v>
      </c>
      <c r="K17" s="110"/>
      <c r="L17" s="3">
        <v>0</v>
      </c>
      <c r="M17" s="3"/>
      <c r="N17" s="3">
        <v>0</v>
      </c>
      <c r="O17" s="3"/>
      <c r="P17" s="3">
        <v>11060</v>
      </c>
      <c r="Q17" s="3"/>
      <c r="R17" s="3">
        <v>7214273223</v>
      </c>
      <c r="S17" s="3"/>
      <c r="T17" s="3">
        <v>8970975675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11060</v>
      </c>
      <c r="AE17" s="3"/>
      <c r="AF17" s="3">
        <v>816140</v>
      </c>
      <c r="AG17" s="3"/>
      <c r="AH17" s="3">
        <v>7214273223</v>
      </c>
      <c r="AI17" s="3"/>
      <c r="AJ17" s="3">
        <v>9024872345</v>
      </c>
      <c r="AK17" s="2"/>
      <c r="AL17" s="67">
        <f>AJ17/'سرمایه گذاری ها'!$O$17</f>
        <v>3.8309589632817539E-2</v>
      </c>
    </row>
    <row r="18" spans="2:38" ht="21.75" x14ac:dyDescent="0.6">
      <c r="B18" s="3" t="s">
        <v>208</v>
      </c>
      <c r="C18" s="110"/>
      <c r="D18" s="3" t="s">
        <v>95</v>
      </c>
      <c r="E18" s="3"/>
      <c r="F18" s="3" t="s">
        <v>95</v>
      </c>
      <c r="G18" s="110"/>
      <c r="H18" s="3" t="s">
        <v>202</v>
      </c>
      <c r="I18" s="3"/>
      <c r="J18" s="3" t="s">
        <v>209</v>
      </c>
      <c r="K18" s="110"/>
      <c r="L18" s="3">
        <v>0</v>
      </c>
      <c r="M18" s="3"/>
      <c r="N18" s="3">
        <v>0</v>
      </c>
      <c r="O18" s="3"/>
      <c r="P18" s="3">
        <v>11000</v>
      </c>
      <c r="Q18" s="3"/>
      <c r="R18" s="3">
        <v>6400631832</v>
      </c>
      <c r="S18" s="3"/>
      <c r="T18" s="3">
        <v>6917350003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11000</v>
      </c>
      <c r="AE18" s="3"/>
      <c r="AF18" s="3">
        <v>611742</v>
      </c>
      <c r="AG18" s="3"/>
      <c r="AH18" s="3">
        <v>6400631832</v>
      </c>
      <c r="AI18" s="3"/>
      <c r="AJ18" s="3">
        <v>6727942339</v>
      </c>
      <c r="AK18" s="2"/>
      <c r="AL18" s="67">
        <f>AJ18/'سرمایه گذاری ها'!$O$17</f>
        <v>2.8559374606904601E-2</v>
      </c>
    </row>
    <row r="19" spans="2:38" ht="21.75" x14ac:dyDescent="0.6">
      <c r="B19" s="3" t="s">
        <v>201</v>
      </c>
      <c r="C19" s="110"/>
      <c r="D19" s="3" t="s">
        <v>95</v>
      </c>
      <c r="E19" s="3"/>
      <c r="F19" s="3" t="s">
        <v>95</v>
      </c>
      <c r="G19" s="110"/>
      <c r="H19" s="3" t="s">
        <v>202</v>
      </c>
      <c r="I19" s="3"/>
      <c r="J19" s="3" t="s">
        <v>203</v>
      </c>
      <c r="K19" s="110"/>
      <c r="L19" s="3">
        <v>0</v>
      </c>
      <c r="M19" s="3"/>
      <c r="N19" s="3">
        <v>0</v>
      </c>
      <c r="O19" s="3"/>
      <c r="P19" s="3">
        <v>10500</v>
      </c>
      <c r="Q19" s="3"/>
      <c r="R19" s="3">
        <v>6038516279</v>
      </c>
      <c r="S19" s="3"/>
      <c r="T19" s="3">
        <v>6731054275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10500</v>
      </c>
      <c r="AE19" s="3"/>
      <c r="AF19" s="3">
        <v>625838</v>
      </c>
      <c r="AG19" s="3"/>
      <c r="AH19" s="3">
        <v>6038516279</v>
      </c>
      <c r="AI19" s="3"/>
      <c r="AJ19" s="3">
        <v>6570107952</v>
      </c>
      <c r="AK19" s="2"/>
      <c r="AL19" s="67">
        <f>AJ19/'سرمایه گذاری ها'!$O$17</f>
        <v>2.7889385008739564E-2</v>
      </c>
    </row>
    <row r="20" spans="2:38" ht="21.75" x14ac:dyDescent="0.6">
      <c r="B20" s="3" t="s">
        <v>238</v>
      </c>
      <c r="C20" s="110"/>
      <c r="D20" s="3" t="s">
        <v>95</v>
      </c>
      <c r="E20" s="3"/>
      <c r="F20" s="3" t="s">
        <v>95</v>
      </c>
      <c r="G20" s="110"/>
      <c r="H20" s="3" t="s">
        <v>206</v>
      </c>
      <c r="I20" s="3"/>
      <c r="J20" s="3" t="s">
        <v>239</v>
      </c>
      <c r="K20" s="110"/>
      <c r="L20" s="3">
        <v>0</v>
      </c>
      <c r="M20" s="3"/>
      <c r="N20" s="3">
        <v>0</v>
      </c>
      <c r="O20" s="3"/>
      <c r="P20" s="3">
        <v>8300</v>
      </c>
      <c r="Q20" s="3"/>
      <c r="R20" s="3">
        <v>5315139188</v>
      </c>
      <c r="S20" s="3"/>
      <c r="T20" s="3">
        <v>5560946395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8300</v>
      </c>
      <c r="AE20" s="3"/>
      <c r="AF20" s="3">
        <v>655916</v>
      </c>
      <c r="AG20" s="3"/>
      <c r="AH20" s="3">
        <v>5315139188</v>
      </c>
      <c r="AI20" s="3"/>
      <c r="AJ20" s="3">
        <v>5443116056</v>
      </c>
      <c r="AK20" s="2"/>
      <c r="AL20" s="67">
        <f>AJ20/'سرمایه گذاری ها'!$O$17</f>
        <v>2.3105428471205738E-2</v>
      </c>
    </row>
    <row r="21" spans="2:38" ht="21.75" x14ac:dyDescent="0.6">
      <c r="B21" s="3" t="s">
        <v>97</v>
      </c>
      <c r="C21" s="110"/>
      <c r="D21" s="3" t="s">
        <v>95</v>
      </c>
      <c r="E21" s="3"/>
      <c r="F21" s="3" t="s">
        <v>95</v>
      </c>
      <c r="G21" s="110"/>
      <c r="H21" s="3" t="s">
        <v>60</v>
      </c>
      <c r="I21" s="3"/>
      <c r="J21" s="3" t="s">
        <v>172</v>
      </c>
      <c r="K21" s="110"/>
      <c r="L21" s="3">
        <v>0</v>
      </c>
      <c r="M21" s="3"/>
      <c r="N21" s="3">
        <v>0</v>
      </c>
      <c r="O21" s="3"/>
      <c r="P21" s="3">
        <v>6000</v>
      </c>
      <c r="Q21" s="3"/>
      <c r="R21" s="3">
        <v>4612122214</v>
      </c>
      <c r="S21" s="3"/>
      <c r="T21" s="3">
        <v>5190313085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6000</v>
      </c>
      <c r="AE21" s="3"/>
      <c r="AF21" s="3">
        <v>875499</v>
      </c>
      <c r="AG21" s="3"/>
      <c r="AH21" s="3">
        <v>4612122214</v>
      </c>
      <c r="AI21" s="3"/>
      <c r="AJ21" s="3">
        <v>5252041894</v>
      </c>
      <c r="AK21" s="2"/>
      <c r="AL21" s="67">
        <f>AJ21/'سرمایه گذاری ها'!$O$17</f>
        <v>2.2294339687250812E-2</v>
      </c>
    </row>
    <row r="22" spans="2:38" ht="21.75" x14ac:dyDescent="0.6">
      <c r="B22" s="3" t="s">
        <v>96</v>
      </c>
      <c r="C22" s="110"/>
      <c r="D22" s="3" t="s">
        <v>95</v>
      </c>
      <c r="E22" s="3"/>
      <c r="F22" s="3" t="s">
        <v>95</v>
      </c>
      <c r="G22" s="110"/>
      <c r="H22" s="3" t="s">
        <v>60</v>
      </c>
      <c r="I22" s="3"/>
      <c r="J22" s="3" t="s">
        <v>224</v>
      </c>
      <c r="K22" s="110"/>
      <c r="L22" s="3">
        <v>0</v>
      </c>
      <c r="M22" s="3"/>
      <c r="N22" s="3">
        <v>0</v>
      </c>
      <c r="O22" s="3"/>
      <c r="P22" s="3">
        <v>5100</v>
      </c>
      <c r="Q22" s="3"/>
      <c r="R22" s="3">
        <v>3881802446</v>
      </c>
      <c r="S22" s="3"/>
      <c r="T22" s="3">
        <v>4326672748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5100</v>
      </c>
      <c r="AE22" s="3"/>
      <c r="AF22" s="3">
        <v>855024</v>
      </c>
      <c r="AG22" s="3"/>
      <c r="AH22" s="3">
        <v>3881802446</v>
      </c>
      <c r="AI22" s="3"/>
      <c r="AJ22" s="3">
        <v>4359832037</v>
      </c>
      <c r="AK22" s="2"/>
      <c r="AL22" s="67">
        <f>AJ22/'سرمایه گذاری ها'!$O$17</f>
        <v>1.8507007060107175E-2</v>
      </c>
    </row>
    <row r="23" spans="2:38" ht="21.75" x14ac:dyDescent="0.6">
      <c r="B23" s="3" t="s">
        <v>98</v>
      </c>
      <c r="C23" s="110"/>
      <c r="D23" s="3" t="s">
        <v>95</v>
      </c>
      <c r="E23" s="3"/>
      <c r="F23" s="3" t="s">
        <v>95</v>
      </c>
      <c r="G23" s="110"/>
      <c r="H23" s="3" t="s">
        <v>170</v>
      </c>
      <c r="I23" s="3"/>
      <c r="J23" s="3" t="s">
        <v>171</v>
      </c>
      <c r="K23" s="110"/>
      <c r="L23" s="3">
        <v>0</v>
      </c>
      <c r="M23" s="3"/>
      <c r="N23" s="3">
        <v>0</v>
      </c>
      <c r="O23" s="3"/>
      <c r="P23" s="3">
        <v>5000</v>
      </c>
      <c r="Q23" s="3"/>
      <c r="R23" s="3">
        <v>3244571969</v>
      </c>
      <c r="S23" s="3"/>
      <c r="T23" s="3">
        <v>4175418068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5000</v>
      </c>
      <c r="AE23" s="3"/>
      <c r="AF23" s="3">
        <v>841749</v>
      </c>
      <c r="AG23" s="3"/>
      <c r="AH23" s="3">
        <v>3244571969</v>
      </c>
      <c r="AI23" s="3"/>
      <c r="AJ23" s="3">
        <v>4207982164</v>
      </c>
      <c r="AK23" s="2"/>
      <c r="AL23" s="67">
        <f>AJ23/'سرمایه گذاری ها'!$O$17</f>
        <v>1.7862421065087709E-2</v>
      </c>
    </row>
    <row r="24" spans="2:38" ht="21.75" x14ac:dyDescent="0.6">
      <c r="B24" s="3" t="s">
        <v>139</v>
      </c>
      <c r="C24" s="110"/>
      <c r="D24" s="3" t="s">
        <v>95</v>
      </c>
      <c r="E24" s="3"/>
      <c r="F24" s="3" t="s">
        <v>95</v>
      </c>
      <c r="G24" s="110"/>
      <c r="H24" s="3" t="s">
        <v>140</v>
      </c>
      <c r="I24" s="3"/>
      <c r="J24" s="3" t="s">
        <v>141</v>
      </c>
      <c r="K24" s="110"/>
      <c r="L24" s="3">
        <v>18</v>
      </c>
      <c r="M24" s="3"/>
      <c r="N24" s="3">
        <v>18</v>
      </c>
      <c r="O24" s="3"/>
      <c r="P24" s="3">
        <v>2330</v>
      </c>
      <c r="Q24" s="3"/>
      <c r="R24" s="3">
        <v>2179249000</v>
      </c>
      <c r="S24" s="3"/>
      <c r="T24" s="3">
        <v>2160352505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2330</v>
      </c>
      <c r="AE24" s="3"/>
      <c r="AF24" s="3">
        <v>967654</v>
      </c>
      <c r="AG24" s="3"/>
      <c r="AH24" s="3">
        <v>2179249000</v>
      </c>
      <c r="AI24" s="3"/>
      <c r="AJ24" s="3">
        <v>2254225167</v>
      </c>
      <c r="AK24" s="2"/>
      <c r="AL24" s="67">
        <f>AJ24/'سرمایه گذاری ها'!$O$17</f>
        <v>9.5689376853717242E-3</v>
      </c>
    </row>
    <row r="25" spans="2:38" ht="21.75" x14ac:dyDescent="0.6">
      <c r="B25" s="3" t="s">
        <v>235</v>
      </c>
      <c r="C25" s="110"/>
      <c r="D25" s="3" t="s">
        <v>95</v>
      </c>
      <c r="E25" s="3"/>
      <c r="F25" s="3" t="s">
        <v>95</v>
      </c>
      <c r="G25" s="110"/>
      <c r="H25" s="3" t="s">
        <v>236</v>
      </c>
      <c r="I25" s="3"/>
      <c r="J25" s="3" t="s">
        <v>237</v>
      </c>
      <c r="K25" s="110"/>
      <c r="L25" s="3">
        <v>21</v>
      </c>
      <c r="M25" s="3"/>
      <c r="N25" s="3">
        <v>21</v>
      </c>
      <c r="O25" s="3"/>
      <c r="P25" s="3">
        <v>12000</v>
      </c>
      <c r="Q25" s="3"/>
      <c r="R25" s="3">
        <v>11872611517</v>
      </c>
      <c r="S25" s="3"/>
      <c r="T25" s="3">
        <v>11994033687</v>
      </c>
      <c r="U25" s="3"/>
      <c r="V25" s="3">
        <v>0</v>
      </c>
      <c r="W25" s="3"/>
      <c r="X25" s="3">
        <v>0</v>
      </c>
      <c r="Y25" s="3"/>
      <c r="Z25" s="3">
        <v>12000</v>
      </c>
      <c r="AA25" s="3"/>
      <c r="AB25" s="3">
        <v>12000000000</v>
      </c>
      <c r="AC25" s="3"/>
      <c r="AD25" s="3">
        <v>0</v>
      </c>
      <c r="AE25" s="3"/>
      <c r="AF25" s="3">
        <v>0</v>
      </c>
      <c r="AG25" s="3"/>
      <c r="AH25" s="3">
        <v>0</v>
      </c>
      <c r="AI25" s="3"/>
      <c r="AJ25" s="3">
        <v>0</v>
      </c>
      <c r="AK25" s="2"/>
      <c r="AL25" s="67">
        <f>AJ25/'سرمایه گذاری ها'!$O$17</f>
        <v>0</v>
      </c>
    </row>
    <row r="26" spans="2:38" ht="21.75" x14ac:dyDescent="0.6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2"/>
      <c r="AL26" s="67"/>
    </row>
    <row r="27" spans="2:38" ht="27" thickBot="1" x14ac:dyDescent="0.65">
      <c r="B27" s="138" t="s">
        <v>80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2"/>
      <c r="P27" s="74">
        <f>SUM(P13:P26)</f>
        <v>148490</v>
      </c>
      <c r="Q27" s="28"/>
      <c r="R27" s="74">
        <f>SUM(R13:R26)</f>
        <v>101217318581</v>
      </c>
      <c r="S27" s="28"/>
      <c r="T27" s="74">
        <f>SUM(T13:T26)</f>
        <v>115241350214</v>
      </c>
      <c r="U27" s="28"/>
      <c r="V27" s="74">
        <f>SUM(V13:V26)</f>
        <v>5700</v>
      </c>
      <c r="W27" s="28"/>
      <c r="X27" s="74">
        <f>SUM(X13:X26)</f>
        <v>5119058652</v>
      </c>
      <c r="Y27" s="28"/>
      <c r="Z27" s="74">
        <f>SUM(Z13:Z26)</f>
        <v>12000</v>
      </c>
      <c r="AA27" s="28"/>
      <c r="AB27" s="74">
        <f>SUM(AB13:AB26)</f>
        <v>12000000000</v>
      </c>
      <c r="AC27" s="28"/>
      <c r="AD27" s="74">
        <f>SUM(AD13:AD26)</f>
        <v>142190</v>
      </c>
      <c r="AE27" s="75"/>
      <c r="AF27" s="74"/>
      <c r="AG27" s="28"/>
      <c r="AH27" s="74">
        <f>SUM(AH13:AH26)</f>
        <v>94463765716</v>
      </c>
      <c r="AI27" s="28"/>
      <c r="AJ27" s="74">
        <f>SUM(AJ13:AJ26)</f>
        <v>107938255759</v>
      </c>
      <c r="AK27" s="28"/>
      <c r="AL27" s="88">
        <f>SUM(AL13:AL26)</f>
        <v>0.45818601368919354</v>
      </c>
    </row>
    <row r="28" spans="2:38" ht="21" customHeight="1" thickTop="1" x14ac:dyDescent="0.6"/>
    <row r="34" spans="20:20" ht="33" x14ac:dyDescent="0.8">
      <c r="T34" s="59">
        <v>4</v>
      </c>
    </row>
  </sheetData>
  <sortState xmlns:xlrd2="http://schemas.microsoft.com/office/spreadsheetml/2017/richdata2" ref="B13:AJ25">
    <sortCondition descending="1" ref="AJ13:AJ25"/>
  </sortState>
  <mergeCells count="29">
    <mergeCell ref="B27:N2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B2:AF20"/>
  <sheetViews>
    <sheetView rightToLeft="1" view="pageBreakPreview" zoomScale="60" zoomScaleNormal="70" workbookViewId="0">
      <selection activeCell="F18" sqref="F18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39" t="s">
        <v>241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2:32" ht="39" x14ac:dyDescent="0.6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</row>
    <row r="4" spans="2:32" ht="39" x14ac:dyDescent="0.6">
      <c r="B4" s="139" t="s">
        <v>246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</row>
    <row r="5" spans="2:32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spans="2:32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105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24" t="s">
        <v>32</v>
      </c>
      <c r="C10" s="124" t="s">
        <v>32</v>
      </c>
      <c r="D10" s="124" t="s">
        <v>32</v>
      </c>
      <c r="E10" s="124" t="s">
        <v>32</v>
      </c>
      <c r="F10" s="124" t="s">
        <v>32</v>
      </c>
      <c r="G10" s="124" t="s">
        <v>32</v>
      </c>
      <c r="H10" s="124" t="s">
        <v>32</v>
      </c>
      <c r="I10" s="124" t="s">
        <v>32</v>
      </c>
      <c r="J10" s="124" t="s">
        <v>32</v>
      </c>
      <c r="L10" s="124" t="s">
        <v>243</v>
      </c>
      <c r="M10" s="124" t="s">
        <v>2</v>
      </c>
      <c r="N10" s="124" t="s">
        <v>2</v>
      </c>
      <c r="O10" s="124" t="s">
        <v>2</v>
      </c>
      <c r="P10" s="124" t="s">
        <v>2</v>
      </c>
      <c r="R10" s="124" t="s">
        <v>3</v>
      </c>
      <c r="S10" s="124" t="s">
        <v>3</v>
      </c>
      <c r="T10" s="124" t="s">
        <v>3</v>
      </c>
      <c r="U10" s="124" t="s">
        <v>3</v>
      </c>
      <c r="V10" s="124" t="s">
        <v>3</v>
      </c>
      <c r="W10" s="124" t="s">
        <v>3</v>
      </c>
      <c r="X10" s="124" t="s">
        <v>3</v>
      </c>
      <c r="Z10" s="124" t="s">
        <v>247</v>
      </c>
      <c r="AA10" s="124" t="s">
        <v>4</v>
      </c>
      <c r="AB10" s="124" t="s">
        <v>4</v>
      </c>
      <c r="AC10" s="124" t="s">
        <v>4</v>
      </c>
      <c r="AD10" s="124" t="s">
        <v>4</v>
      </c>
      <c r="AE10" s="124" t="s">
        <v>4</v>
      </c>
      <c r="AF10" s="124" t="s">
        <v>4</v>
      </c>
    </row>
    <row r="11" spans="2:32" s="16" customFormat="1" x14ac:dyDescent="0.6">
      <c r="B11" s="125" t="s">
        <v>33</v>
      </c>
      <c r="C11" s="24"/>
      <c r="D11" s="125" t="s">
        <v>87</v>
      </c>
      <c r="E11" s="24"/>
      <c r="F11" s="125" t="s">
        <v>25</v>
      </c>
      <c r="G11" s="24"/>
      <c r="H11" s="125" t="s">
        <v>34</v>
      </c>
      <c r="I11" s="24"/>
      <c r="J11" s="125" t="s">
        <v>22</v>
      </c>
      <c r="L11" s="125" t="s">
        <v>5</v>
      </c>
      <c r="M11" s="24"/>
      <c r="N11" s="125" t="s">
        <v>6</v>
      </c>
      <c r="O11" s="24"/>
      <c r="P11" s="125" t="s">
        <v>7</v>
      </c>
      <c r="R11" s="125" t="s">
        <v>8</v>
      </c>
      <c r="S11" s="125" t="s">
        <v>8</v>
      </c>
      <c r="T11" s="125" t="s">
        <v>8</v>
      </c>
      <c r="U11" s="24"/>
      <c r="V11" s="125" t="s">
        <v>9</v>
      </c>
      <c r="W11" s="125" t="s">
        <v>9</v>
      </c>
      <c r="X11" s="125" t="s">
        <v>9</v>
      </c>
      <c r="Z11" s="125" t="s">
        <v>5</v>
      </c>
      <c r="AA11" s="24"/>
      <c r="AB11" s="125" t="s">
        <v>6</v>
      </c>
      <c r="AC11" s="24"/>
      <c r="AD11" s="125" t="s">
        <v>7</v>
      </c>
      <c r="AE11" s="24"/>
      <c r="AF11" s="125" t="s">
        <v>35</v>
      </c>
    </row>
    <row r="12" spans="2:32" s="16" customFormat="1" ht="74.25" customHeight="1" x14ac:dyDescent="0.6">
      <c r="B12" s="126" t="s">
        <v>33</v>
      </c>
      <c r="C12" s="25"/>
      <c r="D12" s="126" t="s">
        <v>24</v>
      </c>
      <c r="E12" s="25"/>
      <c r="F12" s="126" t="s">
        <v>25</v>
      </c>
      <c r="G12" s="25"/>
      <c r="H12" s="126" t="s">
        <v>34</v>
      </c>
      <c r="I12" s="25"/>
      <c r="J12" s="126" t="s">
        <v>22</v>
      </c>
      <c r="L12" s="126" t="s">
        <v>5</v>
      </c>
      <c r="M12" s="25"/>
      <c r="N12" s="126" t="s">
        <v>6</v>
      </c>
      <c r="O12" s="25"/>
      <c r="P12" s="126" t="s">
        <v>7</v>
      </c>
      <c r="R12" s="126" t="s">
        <v>5</v>
      </c>
      <c r="S12" s="25"/>
      <c r="T12" s="126" t="s">
        <v>6</v>
      </c>
      <c r="U12" s="25"/>
      <c r="V12" s="126" t="s">
        <v>5</v>
      </c>
      <c r="W12" s="25"/>
      <c r="X12" s="126" t="s">
        <v>12</v>
      </c>
      <c r="Z12" s="126" t="s">
        <v>5</v>
      </c>
      <c r="AA12" s="25"/>
      <c r="AB12" s="126" t="s">
        <v>6</v>
      </c>
      <c r="AC12" s="25"/>
      <c r="AD12" s="126" t="s">
        <v>7</v>
      </c>
      <c r="AE12" s="25"/>
      <c r="AF12" s="126" t="s">
        <v>35</v>
      </c>
    </row>
    <row r="13" spans="2:32" s="16" customFormat="1" ht="32.25" customHeight="1" x14ac:dyDescent="0.6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26"/>
      <c r="AF13" s="70"/>
    </row>
    <row r="14" spans="2:32" ht="27" thickBot="1" x14ac:dyDescent="0.7">
      <c r="B14" s="140" t="s">
        <v>80</v>
      </c>
      <c r="C14" s="140"/>
      <c r="D14" s="140"/>
      <c r="E14" s="140"/>
      <c r="F14" s="140"/>
      <c r="G14" s="140"/>
      <c r="H14" s="140"/>
      <c r="I14" s="140"/>
      <c r="J14" s="140"/>
      <c r="K14" s="2"/>
      <c r="L14" s="69">
        <f>SUM(L13:L13)</f>
        <v>0</v>
      </c>
      <c r="M14" s="26"/>
      <c r="N14" s="69">
        <f>SUM(N13:N13)</f>
        <v>0</v>
      </c>
      <c r="O14" s="26"/>
      <c r="P14" s="69">
        <f>SUM(P13:P13)</f>
        <v>0</v>
      </c>
      <c r="Q14" s="26"/>
      <c r="R14" s="69">
        <v>0</v>
      </c>
      <c r="S14" s="26"/>
      <c r="T14" s="69">
        <v>0</v>
      </c>
      <c r="U14" s="26"/>
      <c r="V14" s="69">
        <f>SUM(V13:V13)</f>
        <v>0</v>
      </c>
      <c r="W14" s="26"/>
      <c r="X14" s="69">
        <f>SUM(X13:X13)</f>
        <v>0</v>
      </c>
      <c r="Y14" s="26"/>
      <c r="Z14" s="69">
        <f>SUM(Z13:Z13)</f>
        <v>0</v>
      </c>
      <c r="AA14" s="26"/>
      <c r="AB14" s="69">
        <f>SUM(AB13:AB13)</f>
        <v>0</v>
      </c>
      <c r="AC14" s="26"/>
      <c r="AD14" s="69">
        <f>SUM(AD13:AD13)</f>
        <v>0</v>
      </c>
      <c r="AE14" s="26"/>
      <c r="AF14" s="90">
        <f>SUM(AF13:AF13)</f>
        <v>0</v>
      </c>
    </row>
    <row r="15" spans="2:32" ht="21.75" thickTop="1" x14ac:dyDescent="0.6"/>
    <row r="20" spans="16:16" ht="33" x14ac:dyDescent="0.8">
      <c r="P20" s="59">
        <v>5</v>
      </c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2:AB28"/>
  <sheetViews>
    <sheetView rightToLeft="1" view="pageBreakPreview" zoomScale="60" zoomScaleNormal="100" workbookViewId="0">
      <selection activeCell="L27" sqref="L27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22" t="s">
        <v>241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2:28" ht="29.25" customHeight="1" x14ac:dyDescent="0.55000000000000004"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2:28" ht="29.25" customHeight="1" x14ac:dyDescent="0.55000000000000004">
      <c r="B4" s="122" t="s">
        <v>246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93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23" t="s">
        <v>36</v>
      </c>
      <c r="D8" s="124" t="s">
        <v>37</v>
      </c>
      <c r="E8" s="124" t="s">
        <v>37</v>
      </c>
      <c r="F8" s="124" t="s">
        <v>37</v>
      </c>
      <c r="G8" s="124" t="s">
        <v>37</v>
      </c>
      <c r="H8" s="124" t="s">
        <v>37</v>
      </c>
      <c r="I8" s="124" t="s">
        <v>37</v>
      </c>
      <c r="J8" s="124" t="s">
        <v>37</v>
      </c>
      <c r="L8" s="124" t="s">
        <v>243</v>
      </c>
      <c r="N8" s="124" t="s">
        <v>3</v>
      </c>
      <c r="O8" s="124" t="s">
        <v>3</v>
      </c>
      <c r="P8" s="124" t="s">
        <v>3</v>
      </c>
      <c r="R8" s="124" t="s">
        <v>247</v>
      </c>
      <c r="S8" s="124" t="s">
        <v>4</v>
      </c>
      <c r="T8" s="124" t="s">
        <v>4</v>
      </c>
    </row>
    <row r="9" spans="2:28" s="4" customFormat="1" ht="63.75" customHeight="1" x14ac:dyDescent="0.55000000000000004">
      <c r="B9" s="143" t="s">
        <v>36</v>
      </c>
      <c r="D9" s="141" t="s">
        <v>177</v>
      </c>
      <c r="E9" s="42"/>
      <c r="F9" s="141" t="s">
        <v>38</v>
      </c>
      <c r="G9" s="42"/>
      <c r="H9" s="141" t="s">
        <v>39</v>
      </c>
      <c r="I9" s="42"/>
      <c r="J9" s="141" t="s">
        <v>25</v>
      </c>
      <c r="L9" s="141" t="s">
        <v>40</v>
      </c>
      <c r="N9" s="141" t="s">
        <v>41</v>
      </c>
      <c r="O9" s="42"/>
      <c r="P9" s="141" t="s">
        <v>42</v>
      </c>
      <c r="R9" s="141" t="s">
        <v>40</v>
      </c>
      <c r="S9" s="42"/>
      <c r="T9" s="142" t="s">
        <v>35</v>
      </c>
    </row>
    <row r="10" spans="2:28" s="4" customFormat="1" ht="21.75" customHeight="1" x14ac:dyDescent="0.55000000000000004">
      <c r="B10" s="5" t="s">
        <v>214</v>
      </c>
      <c r="C10" s="5"/>
      <c r="D10" s="30" t="s">
        <v>231</v>
      </c>
      <c r="E10" s="5"/>
      <c r="F10" s="5" t="s">
        <v>100</v>
      </c>
      <c r="G10" s="5"/>
      <c r="H10" s="5" t="s">
        <v>232</v>
      </c>
      <c r="I10" s="5"/>
      <c r="J10" s="31">
        <v>23</v>
      </c>
      <c r="K10" s="5"/>
      <c r="L10" s="31">
        <v>31000000000</v>
      </c>
      <c r="M10" s="5"/>
      <c r="N10" s="31">
        <v>0</v>
      </c>
      <c r="O10" s="5"/>
      <c r="P10" s="31">
        <v>0</v>
      </c>
      <c r="Q10" s="5"/>
      <c r="R10" s="31">
        <v>31000000000</v>
      </c>
      <c r="S10" s="5"/>
      <c r="T10" s="34">
        <f>R10/'سرمایه گذاری ها'!$O$17</f>
        <v>0.13159158747273603</v>
      </c>
    </row>
    <row r="11" spans="2:28" s="4" customFormat="1" ht="21.75" customHeight="1" x14ac:dyDescent="0.55000000000000004">
      <c r="B11" s="5" t="s">
        <v>186</v>
      </c>
      <c r="C11" s="5"/>
      <c r="D11" s="30" t="s">
        <v>187</v>
      </c>
      <c r="E11" s="5"/>
      <c r="F11" s="5" t="s">
        <v>100</v>
      </c>
      <c r="G11" s="5"/>
      <c r="H11" s="5" t="s">
        <v>176</v>
      </c>
      <c r="I11" s="5"/>
      <c r="J11" s="31">
        <v>22</v>
      </c>
      <c r="K11" s="5"/>
      <c r="L11" s="31">
        <v>20000000000</v>
      </c>
      <c r="M11" s="5"/>
      <c r="N11" s="31">
        <v>0</v>
      </c>
      <c r="O11" s="5"/>
      <c r="P11" s="31">
        <v>0</v>
      </c>
      <c r="Q11" s="5"/>
      <c r="R11" s="31">
        <v>20000000000</v>
      </c>
      <c r="S11" s="5"/>
      <c r="T11" s="34">
        <f>R11/'سرمایه گذاری ها'!$O$17</f>
        <v>8.4897798369507116E-2</v>
      </c>
    </row>
    <row r="12" spans="2:28" s="4" customFormat="1" ht="21.75" customHeight="1" x14ac:dyDescent="0.55000000000000004">
      <c r="B12" s="5" t="s">
        <v>183</v>
      </c>
      <c r="C12" s="5"/>
      <c r="D12" s="30" t="s">
        <v>184</v>
      </c>
      <c r="E12" s="5"/>
      <c r="F12" s="5" t="s">
        <v>100</v>
      </c>
      <c r="G12" s="5"/>
      <c r="H12" s="5" t="s">
        <v>185</v>
      </c>
      <c r="I12" s="5"/>
      <c r="J12" s="31">
        <v>22</v>
      </c>
      <c r="K12" s="5"/>
      <c r="L12" s="31">
        <v>23500000000</v>
      </c>
      <c r="M12" s="5"/>
      <c r="N12" s="31">
        <v>0</v>
      </c>
      <c r="O12" s="5"/>
      <c r="P12" s="31">
        <v>4000000000</v>
      </c>
      <c r="Q12" s="5"/>
      <c r="R12" s="31">
        <v>19500000000</v>
      </c>
      <c r="S12" s="5"/>
      <c r="T12" s="34">
        <f>R12/'سرمایه گذاری ها'!$O$17</f>
        <v>8.2775353410269439E-2</v>
      </c>
    </row>
    <row r="13" spans="2:28" s="4" customFormat="1" ht="21.75" customHeight="1" x14ac:dyDescent="0.55000000000000004">
      <c r="B13" s="5" t="s">
        <v>186</v>
      </c>
      <c r="C13" s="5"/>
      <c r="D13" s="30" t="s">
        <v>190</v>
      </c>
      <c r="E13" s="5"/>
      <c r="F13" s="5" t="s">
        <v>100</v>
      </c>
      <c r="G13" s="5"/>
      <c r="H13" s="5" t="s">
        <v>191</v>
      </c>
      <c r="I13" s="5"/>
      <c r="J13" s="31">
        <v>22</v>
      </c>
      <c r="K13" s="5"/>
      <c r="L13" s="31">
        <v>11500000000</v>
      </c>
      <c r="M13" s="5"/>
      <c r="N13" s="31">
        <v>0</v>
      </c>
      <c r="O13" s="5"/>
      <c r="P13" s="31">
        <v>0</v>
      </c>
      <c r="Q13" s="5"/>
      <c r="R13" s="31">
        <v>11500000000</v>
      </c>
      <c r="S13" s="5"/>
      <c r="T13" s="34">
        <f>R13/'سرمایه گذاری ها'!$O$17</f>
        <v>4.8816234062466587E-2</v>
      </c>
    </row>
    <row r="14" spans="2:28" s="4" customFormat="1" ht="21.75" customHeight="1" x14ac:dyDescent="0.55000000000000004">
      <c r="B14" s="5" t="s">
        <v>183</v>
      </c>
      <c r="C14" s="5"/>
      <c r="D14" s="30" t="s">
        <v>192</v>
      </c>
      <c r="E14" s="5"/>
      <c r="F14" s="5" t="s">
        <v>100</v>
      </c>
      <c r="G14" s="5"/>
      <c r="H14" s="5" t="s">
        <v>193</v>
      </c>
      <c r="I14" s="5"/>
      <c r="J14" s="31">
        <v>22</v>
      </c>
      <c r="K14" s="5"/>
      <c r="L14" s="31">
        <v>10000000000</v>
      </c>
      <c r="M14" s="5"/>
      <c r="N14" s="31">
        <v>0</v>
      </c>
      <c r="O14" s="5"/>
      <c r="P14" s="31">
        <v>0</v>
      </c>
      <c r="Q14" s="5"/>
      <c r="R14" s="31">
        <v>10000000000</v>
      </c>
      <c r="S14" s="5"/>
      <c r="T14" s="34">
        <f>R14/'سرمایه گذاری ها'!$O$17</f>
        <v>4.2448899184753558E-2</v>
      </c>
    </row>
    <row r="15" spans="2:28" s="4" customFormat="1" ht="21.75" customHeight="1" x14ac:dyDescent="0.55000000000000004">
      <c r="B15" s="5" t="s">
        <v>149</v>
      </c>
      <c r="C15" s="5"/>
      <c r="D15" s="30" t="s">
        <v>150</v>
      </c>
      <c r="E15" s="5"/>
      <c r="F15" s="5" t="s">
        <v>43</v>
      </c>
      <c r="G15" s="5"/>
      <c r="H15" s="5" t="s">
        <v>151</v>
      </c>
      <c r="I15" s="5"/>
      <c r="J15" s="31">
        <v>0</v>
      </c>
      <c r="K15" s="5"/>
      <c r="L15" s="31">
        <v>4427307350</v>
      </c>
      <c r="M15" s="5"/>
      <c r="N15" s="31">
        <v>20869553978</v>
      </c>
      <c r="O15" s="5"/>
      <c r="P15" s="31">
        <v>20120435811</v>
      </c>
      <c r="Q15" s="5"/>
      <c r="R15" s="31">
        <v>5176425517</v>
      </c>
      <c r="S15" s="5"/>
      <c r="T15" s="34">
        <f>R15/'سرمایه گذاری ها'!$O$17</f>
        <v>2.1973356490851879E-2</v>
      </c>
    </row>
    <row r="16" spans="2:28" s="4" customFormat="1" ht="21.75" customHeight="1" x14ac:dyDescent="0.55000000000000004">
      <c r="B16" s="5" t="s">
        <v>214</v>
      </c>
      <c r="C16" s="5"/>
      <c r="D16" s="30" t="s">
        <v>218</v>
      </c>
      <c r="E16" s="5"/>
      <c r="F16" s="5" t="s">
        <v>43</v>
      </c>
      <c r="G16" s="5"/>
      <c r="H16" s="5" t="s">
        <v>216</v>
      </c>
      <c r="I16" s="5"/>
      <c r="J16" s="31">
        <v>0</v>
      </c>
      <c r="K16" s="5"/>
      <c r="L16" s="31">
        <v>5323287</v>
      </c>
      <c r="M16" s="5"/>
      <c r="N16" s="31">
        <v>663206808</v>
      </c>
      <c r="O16" s="5"/>
      <c r="P16" s="31">
        <v>0</v>
      </c>
      <c r="Q16" s="5"/>
      <c r="R16" s="31">
        <v>668530095</v>
      </c>
      <c r="S16" s="5"/>
      <c r="T16" s="34">
        <f>R16/'سرمایه گذاری ها'!$O$17</f>
        <v>2.8378366604628717E-3</v>
      </c>
    </row>
    <row r="17" spans="2:20" s="4" customFormat="1" ht="21.75" customHeight="1" x14ac:dyDescent="0.55000000000000004">
      <c r="B17" s="5" t="s">
        <v>186</v>
      </c>
      <c r="C17" s="5"/>
      <c r="D17" s="30" t="s">
        <v>195</v>
      </c>
      <c r="E17" s="5"/>
      <c r="F17" s="5" t="s">
        <v>43</v>
      </c>
      <c r="G17" s="5"/>
      <c r="H17" s="5" t="s">
        <v>176</v>
      </c>
      <c r="I17" s="5"/>
      <c r="J17" s="31">
        <v>0</v>
      </c>
      <c r="K17" s="5"/>
      <c r="L17" s="31">
        <v>12859658</v>
      </c>
      <c r="M17" s="5"/>
      <c r="N17" s="31">
        <v>685950372</v>
      </c>
      <c r="O17" s="5"/>
      <c r="P17" s="31">
        <v>688223044</v>
      </c>
      <c r="Q17" s="5"/>
      <c r="R17" s="31">
        <v>10586986</v>
      </c>
      <c r="S17" s="5"/>
      <c r="T17" s="34">
        <f>R17/'سرمایه گذاری ها'!$O$17</f>
        <v>4.494059013843973E-5</v>
      </c>
    </row>
    <row r="18" spans="2:20" s="4" customFormat="1" ht="21.75" customHeight="1" x14ac:dyDescent="0.55000000000000004">
      <c r="B18" s="5" t="s">
        <v>44</v>
      </c>
      <c r="C18" s="5"/>
      <c r="D18" s="30" t="s">
        <v>126</v>
      </c>
      <c r="E18" s="5"/>
      <c r="F18" s="5" t="s">
        <v>43</v>
      </c>
      <c r="G18" s="5"/>
      <c r="H18" s="5" t="s">
        <v>127</v>
      </c>
      <c r="I18" s="5"/>
      <c r="J18" s="31">
        <v>0</v>
      </c>
      <c r="K18" s="5"/>
      <c r="L18" s="31">
        <v>8987097</v>
      </c>
      <c r="M18" s="5"/>
      <c r="N18" s="31">
        <v>36782</v>
      </c>
      <c r="O18" s="5"/>
      <c r="P18" s="31">
        <v>0</v>
      </c>
      <c r="Q18" s="5"/>
      <c r="R18" s="31">
        <v>9023879</v>
      </c>
      <c r="S18" s="5"/>
      <c r="T18" s="34">
        <f>R18/'سرمایه گذاری ها'!$O$17</f>
        <v>3.8305372992641473E-5</v>
      </c>
    </row>
    <row r="19" spans="2:20" s="4" customFormat="1" ht="21.75" customHeight="1" x14ac:dyDescent="0.55000000000000004">
      <c r="B19" s="5" t="s">
        <v>102</v>
      </c>
      <c r="C19" s="5"/>
      <c r="D19" s="30" t="s">
        <v>136</v>
      </c>
      <c r="E19" s="5"/>
      <c r="F19" s="5" t="s">
        <v>43</v>
      </c>
      <c r="G19" s="5"/>
      <c r="H19" s="5" t="s">
        <v>137</v>
      </c>
      <c r="I19" s="5"/>
      <c r="J19" s="31">
        <v>0</v>
      </c>
      <c r="K19" s="5"/>
      <c r="L19" s="31">
        <v>8310135</v>
      </c>
      <c r="M19" s="5"/>
      <c r="N19" s="31">
        <v>0</v>
      </c>
      <c r="O19" s="5"/>
      <c r="P19" s="31">
        <v>0</v>
      </c>
      <c r="Q19" s="5"/>
      <c r="R19" s="31">
        <v>8310135</v>
      </c>
      <c r="S19" s="5"/>
      <c r="T19" s="34">
        <f>R19/'سرمایه گذاری ها'!$O$17</f>
        <v>3.5275608282669199E-5</v>
      </c>
    </row>
    <row r="20" spans="2:20" s="4" customFormat="1" ht="21.75" customHeight="1" x14ac:dyDescent="0.55000000000000004">
      <c r="B20" s="5" t="s">
        <v>103</v>
      </c>
      <c r="C20" s="5"/>
      <c r="D20" s="30" t="s">
        <v>124</v>
      </c>
      <c r="E20" s="5"/>
      <c r="F20" s="5" t="s">
        <v>43</v>
      </c>
      <c r="G20" s="5"/>
      <c r="H20" s="5" t="s">
        <v>125</v>
      </c>
      <c r="I20" s="5"/>
      <c r="J20" s="31">
        <v>0</v>
      </c>
      <c r="K20" s="5"/>
      <c r="L20" s="31">
        <v>7526657</v>
      </c>
      <c r="M20" s="5"/>
      <c r="N20" s="31">
        <v>0</v>
      </c>
      <c r="O20" s="5"/>
      <c r="P20" s="31">
        <v>0</v>
      </c>
      <c r="Q20" s="5"/>
      <c r="R20" s="31">
        <v>7526657</v>
      </c>
      <c r="S20" s="5"/>
      <c r="T20" s="34">
        <f>R20/'سرمایه گذاری ها'!$O$17</f>
        <v>3.1949830419121964E-5</v>
      </c>
    </row>
    <row r="21" spans="2:20" s="4" customFormat="1" ht="21.75" customHeight="1" x14ac:dyDescent="0.55000000000000004">
      <c r="B21" s="5" t="s">
        <v>183</v>
      </c>
      <c r="C21" s="5"/>
      <c r="D21" s="30" t="s">
        <v>194</v>
      </c>
      <c r="E21" s="5"/>
      <c r="F21" s="5" t="s">
        <v>43</v>
      </c>
      <c r="G21" s="5"/>
      <c r="H21" s="5" t="s">
        <v>189</v>
      </c>
      <c r="I21" s="5"/>
      <c r="J21" s="31">
        <v>0</v>
      </c>
      <c r="K21" s="5"/>
      <c r="L21" s="31">
        <v>14226939</v>
      </c>
      <c r="M21" s="5"/>
      <c r="N21" s="31">
        <v>4665071896</v>
      </c>
      <c r="O21" s="5"/>
      <c r="P21" s="31">
        <v>4677945935</v>
      </c>
      <c r="Q21" s="5"/>
      <c r="R21" s="31">
        <v>1352900</v>
      </c>
      <c r="S21" s="5"/>
      <c r="T21" s="34">
        <f>R21/'سرمایه گذاری ها'!$O$17</f>
        <v>5.7429115707053082E-6</v>
      </c>
    </row>
    <row r="22" spans="2:20" s="4" customFormat="1" ht="21.75" customHeight="1" x14ac:dyDescent="0.55000000000000004">
      <c r="B22" s="5" t="s">
        <v>129</v>
      </c>
      <c r="C22" s="5"/>
      <c r="D22" s="30" t="s">
        <v>130</v>
      </c>
      <c r="E22" s="5"/>
      <c r="F22" s="5" t="s">
        <v>43</v>
      </c>
      <c r="G22" s="5"/>
      <c r="H22" s="5" t="s">
        <v>131</v>
      </c>
      <c r="I22" s="5"/>
      <c r="J22" s="31">
        <v>0</v>
      </c>
      <c r="K22" s="5"/>
      <c r="L22" s="31">
        <v>829365</v>
      </c>
      <c r="M22" s="5"/>
      <c r="N22" s="31">
        <v>3408</v>
      </c>
      <c r="O22" s="5"/>
      <c r="P22" s="31">
        <v>0</v>
      </c>
      <c r="Q22" s="5"/>
      <c r="R22" s="31">
        <v>832773</v>
      </c>
      <c r="S22" s="5"/>
      <c r="T22" s="34">
        <f>R22/'سرمایه گذاری ها'!$O$17</f>
        <v>3.5350297120784774E-6</v>
      </c>
    </row>
    <row r="23" spans="2:20" s="4" customFormat="1" ht="21.75" customHeight="1" x14ac:dyDescent="0.55000000000000004">
      <c r="B23" s="5" t="s">
        <v>152</v>
      </c>
      <c r="C23" s="5"/>
      <c r="D23" s="30" t="s">
        <v>153</v>
      </c>
      <c r="E23" s="5"/>
      <c r="F23" s="5" t="s">
        <v>43</v>
      </c>
      <c r="G23" s="5"/>
      <c r="H23" s="5" t="s">
        <v>151</v>
      </c>
      <c r="I23" s="5"/>
      <c r="J23" s="31">
        <v>0</v>
      </c>
      <c r="K23" s="5"/>
      <c r="L23" s="31">
        <v>472807</v>
      </c>
      <c r="M23" s="5"/>
      <c r="N23" s="31">
        <v>1935</v>
      </c>
      <c r="O23" s="5"/>
      <c r="P23" s="31">
        <v>0</v>
      </c>
      <c r="Q23" s="5"/>
      <c r="R23" s="31">
        <v>474742</v>
      </c>
      <c r="S23" s="5"/>
      <c r="T23" s="34">
        <f>R23/'سرمایه گذاری ها'!$O$17</f>
        <v>2.0152275296768272E-6</v>
      </c>
    </row>
    <row r="24" spans="2:20" s="4" customFormat="1" ht="21.75" customHeight="1" x14ac:dyDescent="0.55000000000000004">
      <c r="B24" s="5" t="s">
        <v>122</v>
      </c>
      <c r="C24" s="5"/>
      <c r="D24" s="30" t="s">
        <v>123</v>
      </c>
      <c r="E24" s="5"/>
      <c r="F24" s="5" t="s">
        <v>43</v>
      </c>
      <c r="G24" s="5"/>
      <c r="H24" s="5" t="s">
        <v>101</v>
      </c>
      <c r="I24" s="5"/>
      <c r="J24" s="31">
        <v>0</v>
      </c>
      <c r="K24" s="5"/>
      <c r="L24" s="31">
        <v>171436</v>
      </c>
      <c r="M24" s="5"/>
      <c r="N24" s="31">
        <v>34151</v>
      </c>
      <c r="O24" s="5"/>
      <c r="P24" s="31">
        <v>0</v>
      </c>
      <c r="Q24" s="5"/>
      <c r="R24" s="31">
        <v>205587</v>
      </c>
      <c r="S24" s="5"/>
      <c r="T24" s="34">
        <f>R24/'سرمایه گذاری ها'!$O$17</f>
        <v>8.7269418366959288E-7</v>
      </c>
    </row>
    <row r="25" spans="2:20" s="4" customFormat="1" ht="21.75" customHeight="1" x14ac:dyDescent="0.55000000000000004">
      <c r="B25" s="5"/>
      <c r="C25" s="5"/>
      <c r="D25" s="30"/>
      <c r="E25" s="5"/>
      <c r="F25" s="5"/>
      <c r="G25" s="5"/>
      <c r="H25" s="5"/>
      <c r="I25" s="5"/>
      <c r="J25" s="31"/>
      <c r="K25" s="5"/>
      <c r="L25" s="31"/>
      <c r="M25" s="5"/>
      <c r="N25" s="31"/>
      <c r="O25" s="5"/>
      <c r="P25" s="31"/>
      <c r="Q25" s="5"/>
      <c r="R25" s="31"/>
      <c r="S25" s="5"/>
      <c r="T25" s="34"/>
    </row>
    <row r="26" spans="2:20" ht="21.75" customHeight="1" thickBot="1" x14ac:dyDescent="0.6">
      <c r="B26" s="71" t="s">
        <v>80</v>
      </c>
      <c r="C26" s="71"/>
      <c r="D26" s="71"/>
      <c r="E26" s="71"/>
      <c r="F26" s="71"/>
      <c r="G26" s="71"/>
      <c r="H26" s="71"/>
      <c r="I26" s="71"/>
      <c r="J26" s="71"/>
      <c r="L26" s="10">
        <f>SUM(L10:L25)</f>
        <v>100486014731</v>
      </c>
      <c r="N26" s="10">
        <f>SUM(N10:N25)</f>
        <v>26883859330</v>
      </c>
      <c r="P26" s="10">
        <f>SUM(P10:P25)</f>
        <v>29486604790</v>
      </c>
      <c r="R26" s="10">
        <f>SUM(R10:R25)</f>
        <v>97883269271</v>
      </c>
      <c r="T26" s="33">
        <f>SUM(T10:T25)</f>
        <v>0.41550370291587641</v>
      </c>
    </row>
    <row r="27" spans="2:20" ht="21.75" customHeight="1" thickTop="1" x14ac:dyDescent="0.55000000000000004"/>
    <row r="28" spans="2:20" ht="35.25" customHeight="1" x14ac:dyDescent="0.8">
      <c r="J28" s="59">
        <v>6</v>
      </c>
    </row>
  </sheetData>
  <sortState xmlns:xlrd2="http://schemas.microsoft.com/office/spreadsheetml/2017/richdata2" ref="B10:T24">
    <sortCondition descending="1" ref="R10:R24"/>
  </sortState>
  <mergeCells count="17"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</mergeCells>
  <printOptions horizontalCentered="1" verticalCentered="1"/>
  <pageMargins left="0.2" right="0.2" top="0" bottom="0" header="0" footer="0"/>
  <pageSetup paperSize="9" scale="68" orientation="landscape" r:id="rId1"/>
  <rowBreaks count="2" manualBreakCount="2">
    <brk id="20" max="16383" man="1"/>
    <brk id="2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B2:AB32"/>
  <sheetViews>
    <sheetView rightToLeft="1" view="pageBreakPreview" topLeftCell="A6" zoomScale="60" zoomScaleNormal="100" workbookViewId="0">
      <selection activeCell="D22" sqref="D22"/>
    </sheetView>
  </sheetViews>
  <sheetFormatPr defaultRowHeight="21" x14ac:dyDescent="0.6"/>
  <cols>
    <col min="1" max="1" width="1.5703125" style="1" customWidth="1"/>
    <col min="2" max="2" width="45.28515625" style="1" customWidth="1"/>
    <col min="3" max="3" width="1" style="1" customWidth="1"/>
    <col min="4" max="4" width="16.710937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85546875" style="1" bestFit="1" customWidth="1"/>
    <col min="11" max="11" width="1" style="1" customWidth="1"/>
    <col min="12" max="12" width="35" style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 x14ac:dyDescent="0.6">
      <c r="B2" s="122" t="s">
        <v>241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2:28" ht="30" x14ac:dyDescent="0.6"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2:28" ht="30" x14ac:dyDescent="0.6">
      <c r="B4" s="122" t="s">
        <v>246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2:28" ht="114.75" customHeight="1" x14ac:dyDescent="0.6"/>
    <row r="6" spans="2:28" s="2" customFormat="1" ht="30" x14ac:dyDescent="0.55000000000000004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6">
      <c r="B7" s="145" t="s">
        <v>86</v>
      </c>
      <c r="D7" s="122" t="s">
        <v>247</v>
      </c>
      <c r="E7" s="122" t="s">
        <v>4</v>
      </c>
      <c r="F7" s="122" t="s">
        <v>4</v>
      </c>
      <c r="G7" s="122" t="s">
        <v>4</v>
      </c>
      <c r="H7" s="122" t="s">
        <v>4</v>
      </c>
      <c r="I7" s="122" t="s">
        <v>4</v>
      </c>
      <c r="J7" s="122" t="s">
        <v>4</v>
      </c>
      <c r="K7" s="122" t="s">
        <v>4</v>
      </c>
      <c r="L7" s="122" t="s">
        <v>4</v>
      </c>
      <c r="M7" s="122" t="s">
        <v>4</v>
      </c>
      <c r="N7" s="122" t="s">
        <v>4</v>
      </c>
    </row>
    <row r="8" spans="2:28" ht="30" x14ac:dyDescent="0.6">
      <c r="B8" s="145" t="s">
        <v>1</v>
      </c>
      <c r="D8" s="144" t="s">
        <v>5</v>
      </c>
      <c r="E8" s="120"/>
      <c r="F8" s="144" t="s">
        <v>27</v>
      </c>
      <c r="G8" s="120"/>
      <c r="H8" s="144" t="s">
        <v>28</v>
      </c>
      <c r="I8" s="120"/>
      <c r="J8" s="144" t="s">
        <v>29</v>
      </c>
      <c r="K8" s="120"/>
      <c r="L8" s="144" t="s">
        <v>30</v>
      </c>
      <c r="M8" s="120"/>
      <c r="N8" s="144" t="s">
        <v>31</v>
      </c>
    </row>
    <row r="9" spans="2:28" ht="30" x14ac:dyDescent="0.6">
      <c r="B9" s="13" t="s">
        <v>154</v>
      </c>
      <c r="D9" s="112">
        <v>36300</v>
      </c>
      <c r="F9" s="112">
        <v>712670</v>
      </c>
      <c r="H9" s="112">
        <v>719029</v>
      </c>
      <c r="J9" s="108">
        <v>8.8999999999999999E-3</v>
      </c>
      <c r="L9" s="112">
        <v>26100752700</v>
      </c>
      <c r="N9" s="13" t="s">
        <v>242</v>
      </c>
    </row>
    <row r="10" spans="2:28" ht="30" x14ac:dyDescent="0.6">
      <c r="B10" s="13" t="s">
        <v>205</v>
      </c>
      <c r="D10" s="112">
        <v>21900</v>
      </c>
      <c r="F10" s="112">
        <v>828130</v>
      </c>
      <c r="H10" s="112">
        <v>860356</v>
      </c>
      <c r="J10" s="108">
        <v>3.8899999999999997E-2</v>
      </c>
      <c r="L10" s="112">
        <v>18841796400</v>
      </c>
      <c r="N10" s="13" t="s">
        <v>242</v>
      </c>
    </row>
    <row r="11" spans="2:28" ht="30" x14ac:dyDescent="0.6">
      <c r="B11" s="13" t="s">
        <v>121</v>
      </c>
      <c r="D11" s="112">
        <v>10700</v>
      </c>
      <c r="F11" s="112">
        <v>876300</v>
      </c>
      <c r="H11" s="112">
        <v>896398</v>
      </c>
      <c r="J11" s="108">
        <v>2.29E-2</v>
      </c>
      <c r="L11" s="112">
        <v>9591458600</v>
      </c>
      <c r="N11" s="13" t="s">
        <v>242</v>
      </c>
    </row>
    <row r="12" spans="2:28" ht="30" x14ac:dyDescent="0.6">
      <c r="B12" s="13" t="s">
        <v>157</v>
      </c>
      <c r="D12" s="112">
        <v>14000</v>
      </c>
      <c r="F12" s="112">
        <v>676260</v>
      </c>
      <c r="H12" s="112">
        <v>683982</v>
      </c>
      <c r="J12" s="108">
        <v>1.14E-2</v>
      </c>
      <c r="L12" s="112">
        <v>9575748000</v>
      </c>
      <c r="N12" s="13" t="s">
        <v>242</v>
      </c>
    </row>
    <row r="13" spans="2:28" ht="30" x14ac:dyDescent="0.6">
      <c r="B13" s="13" t="s">
        <v>118</v>
      </c>
      <c r="D13" s="112">
        <v>11060</v>
      </c>
      <c r="F13" s="112">
        <v>800790</v>
      </c>
      <c r="H13" s="112">
        <v>816140</v>
      </c>
      <c r="J13" s="108">
        <v>1.9199999999999998E-2</v>
      </c>
      <c r="L13" s="112">
        <v>9026508400</v>
      </c>
      <c r="N13" s="13" t="s">
        <v>242</v>
      </c>
    </row>
    <row r="14" spans="2:28" ht="30" x14ac:dyDescent="0.6">
      <c r="B14" s="13" t="s">
        <v>208</v>
      </c>
      <c r="D14" s="112">
        <v>11000</v>
      </c>
      <c r="F14" s="112">
        <v>596480</v>
      </c>
      <c r="H14" s="112">
        <v>611742</v>
      </c>
      <c r="J14" s="108">
        <v>2.5600000000000001E-2</v>
      </c>
      <c r="L14" s="112">
        <v>6729162000</v>
      </c>
      <c r="N14" s="13" t="s">
        <v>242</v>
      </c>
    </row>
    <row r="15" spans="2:28" ht="30" x14ac:dyDescent="0.6">
      <c r="B15" s="13" t="s">
        <v>201</v>
      </c>
      <c r="D15" s="112">
        <v>10500</v>
      </c>
      <c r="F15" s="112">
        <v>619920</v>
      </c>
      <c r="H15" s="112">
        <v>625838</v>
      </c>
      <c r="J15" s="108">
        <v>9.4999999999999998E-3</v>
      </c>
      <c r="L15" s="112">
        <v>6571299000</v>
      </c>
      <c r="N15" s="13" t="s">
        <v>242</v>
      </c>
    </row>
    <row r="16" spans="2:28" ht="30" x14ac:dyDescent="0.6">
      <c r="B16" s="13" t="s">
        <v>238</v>
      </c>
      <c r="D16" s="112">
        <v>8300</v>
      </c>
      <c r="F16" s="112">
        <v>648000</v>
      </c>
      <c r="H16" s="112">
        <v>655916</v>
      </c>
      <c r="J16" s="108">
        <v>1.2200000000000001E-2</v>
      </c>
      <c r="L16" s="112">
        <v>5444102800</v>
      </c>
      <c r="N16" s="13" t="s">
        <v>242</v>
      </c>
    </row>
    <row r="17" spans="2:14" ht="30" x14ac:dyDescent="0.6">
      <c r="B17" s="13" t="s">
        <v>97</v>
      </c>
      <c r="D17" s="112">
        <v>6000</v>
      </c>
      <c r="F17" s="112">
        <v>859590</v>
      </c>
      <c r="H17" s="112">
        <v>875499</v>
      </c>
      <c r="J17" s="108">
        <v>1.8499999999999999E-2</v>
      </c>
      <c r="L17" s="112">
        <v>5252994000</v>
      </c>
      <c r="N17" s="13" t="s">
        <v>242</v>
      </c>
    </row>
    <row r="18" spans="2:14" ht="30" x14ac:dyDescent="0.6">
      <c r="B18" s="13" t="s">
        <v>96</v>
      </c>
      <c r="D18" s="112">
        <v>5100</v>
      </c>
      <c r="F18" s="112">
        <v>839990</v>
      </c>
      <c r="H18" s="112">
        <v>855024</v>
      </c>
      <c r="J18" s="108">
        <v>1.7899999999999999E-2</v>
      </c>
      <c r="L18" s="112">
        <v>4360622400</v>
      </c>
      <c r="N18" s="13" t="s">
        <v>242</v>
      </c>
    </row>
    <row r="19" spans="2:14" ht="30" x14ac:dyDescent="0.6">
      <c r="B19" s="13" t="s">
        <v>98</v>
      </c>
      <c r="D19" s="112">
        <v>5000</v>
      </c>
      <c r="F19" s="112">
        <v>824280</v>
      </c>
      <c r="H19" s="112">
        <v>841749</v>
      </c>
      <c r="J19" s="108">
        <v>2.12E-2</v>
      </c>
      <c r="L19" s="112">
        <v>4208745000</v>
      </c>
      <c r="N19" s="13" t="s">
        <v>242</v>
      </c>
    </row>
    <row r="20" spans="2:14" ht="30" x14ac:dyDescent="0.6">
      <c r="B20" s="13" t="s">
        <v>139</v>
      </c>
      <c r="D20" s="112">
        <v>2330</v>
      </c>
      <c r="F20" s="112">
        <v>990000</v>
      </c>
      <c r="H20" s="112">
        <v>967654</v>
      </c>
      <c r="J20" s="108">
        <v>-2.2599999999999999E-2</v>
      </c>
      <c r="L20" s="112">
        <v>2254633820</v>
      </c>
      <c r="N20" s="13" t="s">
        <v>242</v>
      </c>
    </row>
    <row r="21" spans="2:14" ht="38.25" thickBot="1" x14ac:dyDescent="1.1000000000000001">
      <c r="B21" s="111" t="s">
        <v>80</v>
      </c>
      <c r="C21" s="99"/>
      <c r="D21" s="111">
        <f>SUM(D9:D20)</f>
        <v>142190</v>
      </c>
      <c r="E21" s="100"/>
      <c r="F21" s="103">
        <f>SUM(F9:F20)</f>
        <v>9272410</v>
      </c>
      <c r="G21" s="101"/>
      <c r="H21" s="103">
        <f>SUM(H9:H20)</f>
        <v>9409327</v>
      </c>
      <c r="I21" s="100"/>
      <c r="J21" s="116" t="s">
        <v>196</v>
      </c>
      <c r="K21" s="100"/>
      <c r="L21" s="103">
        <f>SUM(L9:L20)</f>
        <v>107957823120</v>
      </c>
      <c r="M21" s="100"/>
      <c r="N21" s="102"/>
    </row>
    <row r="22" spans="2:14" ht="21.75" thickTop="1" x14ac:dyDescent="0.6"/>
    <row r="32" spans="2:14" ht="30" x14ac:dyDescent="0.75">
      <c r="H32" s="60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52" orientation="landscape" r:id="rId1"/>
  <rowBreaks count="1" manualBreakCount="1">
    <brk id="3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B2:AB18"/>
  <sheetViews>
    <sheetView rightToLeft="1" view="pageBreakPreview" zoomScale="90" zoomScaleNormal="100" zoomScaleSheetLayoutView="90" workbookViewId="0">
      <selection activeCell="F14" sqref="F14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22" t="s">
        <v>241</v>
      </c>
      <c r="C2" s="122"/>
      <c r="D2" s="122"/>
      <c r="E2" s="122"/>
      <c r="F2" s="122"/>
      <c r="G2" s="122"/>
      <c r="H2" s="122"/>
    </row>
    <row r="3" spans="2:28" ht="30" x14ac:dyDescent="0.55000000000000004">
      <c r="B3" s="122" t="s">
        <v>45</v>
      </c>
      <c r="C3" s="122"/>
      <c r="D3" s="122"/>
      <c r="E3" s="122"/>
      <c r="F3" s="122"/>
      <c r="G3" s="122"/>
      <c r="H3" s="122"/>
    </row>
    <row r="4" spans="2:28" ht="30" x14ac:dyDescent="0.55000000000000004">
      <c r="B4" s="122" t="s">
        <v>246</v>
      </c>
      <c r="C4" s="122"/>
      <c r="D4" s="122"/>
      <c r="E4" s="122"/>
      <c r="F4" s="122"/>
      <c r="G4" s="122"/>
      <c r="H4" s="122"/>
    </row>
    <row r="5" spans="2:28" ht="64.5" customHeight="1" x14ac:dyDescent="0.55000000000000004"/>
    <row r="6" spans="2:28" ht="30" x14ac:dyDescent="0.55000000000000004">
      <c r="B6" s="14" t="s">
        <v>106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46" t="s">
        <v>49</v>
      </c>
      <c r="C8" s="45"/>
      <c r="D8" s="146" t="s">
        <v>40</v>
      </c>
      <c r="E8" s="45"/>
      <c r="F8" s="146" t="s">
        <v>68</v>
      </c>
      <c r="G8" s="45"/>
      <c r="H8" s="146" t="s">
        <v>11</v>
      </c>
    </row>
    <row r="9" spans="2:28" s="4" customFormat="1" x14ac:dyDescent="0.55000000000000004">
      <c r="B9" s="4" t="s">
        <v>77</v>
      </c>
      <c r="D9" s="29">
        <v>1951017068</v>
      </c>
      <c r="F9" s="47">
        <f>D9/$D$13</f>
        <v>0.52979157082443773</v>
      </c>
      <c r="G9" s="6"/>
      <c r="H9" s="47">
        <f>D9/'سرمایه گذاری ها'!$O$17</f>
        <v>8.2818526827265464E-3</v>
      </c>
    </row>
    <row r="10" spans="2:28" s="4" customFormat="1" x14ac:dyDescent="0.55000000000000004">
      <c r="B10" s="4" t="s">
        <v>79</v>
      </c>
      <c r="D10" s="29">
        <v>1893840192</v>
      </c>
      <c r="F10" s="47">
        <f>D10/$D$13</f>
        <v>0.51426539863060527</v>
      </c>
      <c r="G10" s="6"/>
      <c r="H10" s="47">
        <f>D10/'سرمایه گذاری ها'!$O$17</f>
        <v>8.039143138224231E-3</v>
      </c>
    </row>
    <row r="11" spans="2:28" s="4" customFormat="1" x14ac:dyDescent="0.55000000000000004">
      <c r="B11" s="4" t="s">
        <v>78</v>
      </c>
      <c r="D11" s="29">
        <v>-162474381</v>
      </c>
      <c r="F11" s="47">
        <f>D11/$D$13</f>
        <v>-4.4119325730428809E-2</v>
      </c>
      <c r="G11" s="6"/>
      <c r="H11" s="47">
        <f>D11/'سرمایه گذاری ها'!$O$17</f>
        <v>-6.8968586191742382E-4</v>
      </c>
    </row>
    <row r="12" spans="2:28" s="4" customFormat="1" x14ac:dyDescent="0.55000000000000004">
      <c r="B12" s="4" t="s">
        <v>75</v>
      </c>
      <c r="D12" s="29">
        <v>229634</v>
      </c>
      <c r="F12" s="47">
        <f>D12/$D$13</f>
        <v>6.2356275385848616E-5</v>
      </c>
      <c r="G12" s="6"/>
      <c r="H12" s="47">
        <f>D12/'سرمایه گذاری ها'!$O$17</f>
        <v>9.7477105153916981E-7</v>
      </c>
    </row>
    <row r="13" spans="2:28" ht="24.75" thickBot="1" x14ac:dyDescent="0.65">
      <c r="B13" s="32" t="s">
        <v>80</v>
      </c>
      <c r="D13" s="76">
        <f>SUM(D9:D12)</f>
        <v>3682612513</v>
      </c>
      <c r="E13" s="26"/>
      <c r="F13" s="77">
        <f>SUM(F9:F12)</f>
        <v>1</v>
      </c>
      <c r="G13" s="70"/>
      <c r="H13" s="78">
        <f>SUM(H9:H12)</f>
        <v>1.5632284730084892E-2</v>
      </c>
    </row>
    <row r="14" spans="2:28" ht="21.75" thickTop="1" x14ac:dyDescent="0.55000000000000004">
      <c r="D14" s="3"/>
    </row>
    <row r="18" spans="4:4" ht="27" customHeight="1" x14ac:dyDescent="0.75">
      <c r="D18" s="61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2024-03-24T12:01:01Z</cp:lastPrinted>
  <dcterms:created xsi:type="dcterms:W3CDTF">2021-12-28T12:49:50Z</dcterms:created>
  <dcterms:modified xsi:type="dcterms:W3CDTF">2024-03-25T12:23:20Z</dcterms:modified>
</cp:coreProperties>
</file>