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آذر\دی\"/>
    </mc:Choice>
  </mc:AlternateContent>
  <xr:revisionPtr revIDLastSave="0" documentId="13_ncr:1_{C31BFB75-CD8A-4C94-BCB1-9D063FF6DB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D13" i="15" l="1"/>
  <c r="H13" i="15"/>
  <c r="F34" i="13"/>
  <c r="J34" i="13"/>
  <c r="D43" i="12"/>
  <c r="F43" i="12"/>
  <c r="H43" i="12"/>
  <c r="J43" i="12"/>
  <c r="L43" i="12"/>
  <c r="N43" i="12"/>
  <c r="P43" i="12"/>
  <c r="R43" i="12"/>
  <c r="D51" i="10"/>
  <c r="F51" i="10"/>
  <c r="H51" i="10"/>
  <c r="J51" i="10"/>
  <c r="L51" i="10"/>
  <c r="N51" i="10"/>
  <c r="P51" i="10"/>
  <c r="R51" i="10"/>
  <c r="D36" i="9"/>
  <c r="F36" i="9"/>
  <c r="H36" i="9"/>
  <c r="J36" i="9"/>
  <c r="L36" i="9"/>
  <c r="N36" i="9"/>
  <c r="P36" i="9"/>
  <c r="R36" i="9"/>
  <c r="P19" i="8"/>
  <c r="T19" i="8"/>
  <c r="F28" i="11"/>
  <c r="J28" i="11"/>
  <c r="N28" i="11"/>
  <c r="P28" i="11"/>
  <c r="R28" i="11"/>
  <c r="T28" i="11"/>
  <c r="J34" i="7"/>
  <c r="N34" i="7"/>
  <c r="P34" i="7"/>
  <c r="R34" i="7"/>
  <c r="T34" i="7"/>
  <c r="T26" i="6"/>
  <c r="L26" i="6"/>
  <c r="N26" i="6"/>
  <c r="P26" i="6"/>
  <c r="R26" i="6"/>
  <c r="P30" i="3"/>
  <c r="R30" i="3"/>
  <c r="T30" i="3"/>
  <c r="Z30" i="3"/>
  <c r="AB30" i="3"/>
  <c r="AD30" i="3"/>
  <c r="AH30" i="3"/>
  <c r="AJ30" i="3"/>
  <c r="E24" i="1"/>
  <c r="G24" i="1"/>
  <c r="I24" i="1"/>
  <c r="M24" i="1"/>
  <c r="S24" i="1"/>
  <c r="W24" i="1"/>
  <c r="Y24" i="1"/>
  <c r="F13" i="14"/>
  <c r="H28" i="11"/>
  <c r="L28" i="11"/>
  <c r="V28" i="11"/>
  <c r="D28" i="11"/>
  <c r="L34" i="7"/>
  <c r="D10" i="4"/>
  <c r="F10" i="4"/>
  <c r="H10" i="4"/>
  <c r="L10" i="4"/>
  <c r="V30" i="3"/>
  <c r="X30" i="3"/>
  <c r="K24" i="1"/>
  <c r="O24" i="1"/>
  <c r="Q24" i="1"/>
  <c r="R19" i="8"/>
  <c r="D13" i="14"/>
  <c r="J19" i="8"/>
  <c r="L19" i="8"/>
  <c r="N19" i="8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4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M17" i="16" s="1"/>
  <c r="O17" i="16"/>
  <c r="E17" i="16"/>
  <c r="G17" i="16"/>
  <c r="K17" i="16"/>
  <c r="I17" i="16"/>
  <c r="AA14" i="1" l="1"/>
  <c r="AA18" i="1"/>
  <c r="AA22" i="1"/>
  <c r="AA15" i="1"/>
  <c r="AA19" i="1"/>
  <c r="AA12" i="1"/>
  <c r="AA16" i="1"/>
  <c r="AA20" i="1"/>
  <c r="AA13" i="1"/>
  <c r="AA17" i="1"/>
  <c r="AA21" i="1"/>
  <c r="AL16" i="3"/>
  <c r="AL20" i="3"/>
  <c r="AL24" i="3"/>
  <c r="AL28" i="3"/>
  <c r="AL19" i="3"/>
  <c r="AL17" i="3"/>
  <c r="AL21" i="3"/>
  <c r="AL25" i="3"/>
  <c r="AL23" i="3"/>
  <c r="AL14" i="3"/>
  <c r="AL18" i="3"/>
  <c r="AL22" i="3"/>
  <c r="AL26" i="3"/>
  <c r="AL15" i="3"/>
  <c r="AL27" i="3"/>
  <c r="T13" i="6"/>
  <c r="T17" i="6"/>
  <c r="T21" i="6"/>
  <c r="T16" i="6"/>
  <c r="T14" i="6"/>
  <c r="T18" i="6"/>
  <c r="T22" i="6"/>
  <c r="T20" i="6"/>
  <c r="T11" i="6"/>
  <c r="T15" i="6"/>
  <c r="T19" i="6"/>
  <c r="T23" i="6"/>
  <c r="T12" i="6"/>
  <c r="T24" i="6"/>
  <c r="H12" i="15"/>
  <c r="T10" i="6"/>
  <c r="AL13" i="3"/>
  <c r="AA11" i="1"/>
  <c r="F9" i="15"/>
  <c r="F11" i="15"/>
  <c r="H9" i="15"/>
  <c r="H11" i="15"/>
  <c r="H10" i="15"/>
  <c r="Q13" i="16"/>
  <c r="Q15" i="16"/>
  <c r="Q17" i="16"/>
  <c r="Q16" i="16"/>
  <c r="Q12" i="16"/>
  <c r="Q14" i="16"/>
  <c r="F13" i="15" l="1"/>
  <c r="AL30" i="3"/>
  <c r="AA24" i="1"/>
  <c r="AF14" i="5"/>
</calcChain>
</file>

<file path=xl/sharedStrings.xml><?xml version="1.0" encoding="utf-8"?>
<sst xmlns="http://schemas.openxmlformats.org/spreadsheetml/2006/main" count="970" uniqueCount="250">
  <si>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</si>
  <si>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</si>
  <si>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</si>
  <si>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</si>
  <si>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</si>
  <si>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</si>
  <si>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</si>
  <si>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</si>
  <si>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</si>
  <si>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</si>
  <si>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</si>
  <si>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</si>
  <si>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</si>
  <si>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</si>
  <si>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</si>
  <si>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</si>
  <si>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</si>
  <si>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</si>
  <si>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</si>
  <si>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</si>
  <si>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</si>
  <si>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</si>
  <si>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</si>
  <si>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</si>
  <si>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</si>
  <si>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</si>
  <si>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</si>
  <si>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</si>
  <si>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</si>
  <si>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</si>
  <si>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</si>
  <si>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</si>
  <si>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</si>
  <si>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</si>
  <si>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</si>
  <si>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</si>
  <si>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</si>
  <si>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</si>
  <si>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</si>
  <si>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</si>
  <si>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</si>
  <si>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</si>
  <si>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</si>
  <si>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</si>
  <si>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</si>
  <si>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</si>
  <si>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</si>
  <si>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</si>
  <si>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</si>
  <si>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</si>
  <si>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</si>
  <si>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</si>
  <si>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</si>
  <si>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</si>
  <si>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</si>
  <si>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</si>
  <si>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</si>
  <si>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</si>
  <si>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</si>
  <si>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</si>
  <si>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</si>
  <si>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</si>
  <si>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</si>
  <si>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</si>
  <si>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</si>
  <si>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</si>
  <si>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</si>
  <si>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</si>
  <si>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</si>
  <si>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</si>
  <si>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</si>
  <si>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</si>
  <si>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</si>
  <si>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</si>
  <si>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</si>
  <si>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</si>
  <si>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</si>
  <si>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</si>
  <si>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</si>
  <si>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</si>
  <si>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</si>
  <si>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</si>
  <si>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</si>
  <si>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</si>
  <si>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</si>
  <si>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</si>
  <si>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</si>
  <si>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</si>
  <si>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</si>
  <si>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</si>
  <si>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</si>
  <si>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</si>
  <si>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</si>
  <si>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</si>
  <si>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</si>
  <si>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</si>
  <si>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</si>
  <si>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</si>
  <si>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</si>
  <si>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</si>
  <si>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</si>
  <si>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</si>
  <si>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</si>
  <si>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</si>
  <si>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</si>
  <si>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</si>
  <si>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</si>
  <si>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</si>
  <si>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</si>
  <si>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</si>
  <si>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</si>
  <si>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</si>
  <si>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</si>
  <si>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</si>
  <si>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</si>
  <si>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</si>
  <si>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</si>
  <si>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</si>
  <si>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</si>
  <si>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</si>
  <si>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</si>
  <si>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</si>
  <si>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</si>
  <si>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</si>
  <si>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</si>
  <si>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</si>
  <si>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</si>
  <si>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</si>
  <si>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</si>
  <si>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</si>
  <si>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</si>
  <si>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</si>
  <si>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</si>
  <si>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</si>
  <si>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</si>
  <si>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</si>
  <si>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</si>
  <si>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</si>
  <si>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</si>
  <si>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</si>
  <si>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</si>
  <si>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</si>
  <si>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</si>
  <si>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</si>
  <si>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</si>
  <si>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</si>
  <si>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</si>
  <si>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</si>
  <si>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</si>
  <si>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</si>
  <si>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</si>
  <si>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</si>
  <si>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</si>
  <si>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</si>
  <si>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اسناد خزانه-م1بودجه01-040326</t>
  </si>
  <si>
    <t>1401/02/26</t>
  </si>
  <si>
    <t>گام بانک صادرات ایران0207</t>
  </si>
  <si>
    <t>اسناد خزانه-م3بودجه01-040520</t>
  </si>
  <si>
    <t>1401/05/18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</si>
  <si>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</si>
  <si>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</si>
  <si>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</si>
  <si>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</si>
  <si>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</si>
  <si>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</si>
  <si>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</si>
  <si>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</si>
  <si>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گواهی اعتبارمولد رفاه0208</t>
  </si>
  <si>
    <t>اسنادخزانه-م10بودجه99-020807</t>
  </si>
  <si>
    <t>گام بانک اقتصاد نوین0205</t>
  </si>
  <si>
    <t>1400/04/14</t>
  </si>
  <si>
    <t>1403/09/12</t>
  </si>
  <si>
    <t>1403/07/23</t>
  </si>
  <si>
    <t>اسنادخزانه-م8بودجه99-020606</t>
  </si>
  <si>
    <t>سیمان‌هرمزگان‌</t>
  </si>
  <si>
    <t>اسنادخزانه-م5بودجه99-020218</t>
  </si>
  <si>
    <t>1402/02/18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</si>
  <si>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</si>
  <si>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</si>
  <si>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</si>
  <si>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</si>
  <si>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</si>
  <si>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اسنادخزانه-م11بودجه99-020906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</si>
  <si>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</si>
  <si>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</si>
  <si>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</si>
  <si>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</si>
  <si>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</si>
  <si>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</si>
  <si>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</si>
  <si>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</si>
  <si>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</si>
  <si>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</si>
  <si>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</si>
  <si>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</si>
  <si>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</si>
  <si>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</si>
  <si>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</si>
  <si>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>شیر پگاه آذربایجان شرقی</t>
  </si>
  <si>
    <t>داروسازی‌ فارابی‌</t>
  </si>
  <si>
    <t>گام بانک اقتصاد نوین0204</t>
  </si>
  <si>
    <t>اسنادخزانه-م4بودجه01-040917</t>
  </si>
  <si>
    <t>1401/12/08</t>
  </si>
  <si>
    <t>1404/09/16</t>
  </si>
  <si>
    <t>اسنادخزانه-م20بودجه98-020806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</si>
  <si>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</si>
  <si>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</si>
  <si>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</si>
  <si>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</si>
  <si>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</si>
  <si>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1402/03/10</t>
  </si>
  <si>
    <t>بانک ملت</t>
  </si>
  <si>
    <t>پالایش نفت اصفهان</t>
  </si>
  <si>
    <t>سیمان‌ بهبهان‌</t>
  </si>
  <si>
    <t>بانک گردشگری اقدسیه</t>
  </si>
  <si>
    <t>141.1405.1452725.1</t>
  </si>
  <si>
    <t>1402/04/12</t>
  </si>
  <si>
    <t xml:space="preserve">141.1405.1452725.2 </t>
  </si>
  <si>
    <t>141.9967.1452725.1</t>
  </si>
  <si>
    <t>1402/04/30</t>
  </si>
  <si>
    <t>1402/04/14</t>
  </si>
  <si>
    <t>1402/04/10</t>
  </si>
  <si>
    <t>1402/04/27</t>
  </si>
  <si>
    <t>1402/04/29</t>
  </si>
  <si>
    <t>1403/08/21</t>
  </si>
  <si>
    <t>اسنادخزانه-م7بودجه99-020704</t>
  </si>
  <si>
    <t xml:space="preserve">141.1405.1452725.3 </t>
  </si>
  <si>
    <t>1403/06/26</t>
  </si>
  <si>
    <t>1399/01/27</t>
  </si>
  <si>
    <t>1402/09/06</t>
  </si>
  <si>
    <t>اسنادخزانه-م4بودجه00-030522</t>
  </si>
  <si>
    <t>گام بانک تجارت0206</t>
  </si>
  <si>
    <t xml:space="preserve">141.1405.1452725.4 </t>
  </si>
  <si>
    <t>141.333.1452725.1</t>
  </si>
  <si>
    <t>1402/07/27</t>
  </si>
  <si>
    <t xml:space="preserve"> 1402/08/30</t>
  </si>
  <si>
    <t>پویا زرکان آق دره</t>
  </si>
  <si>
    <t>فولاد امیرکبیرکاشان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</si>
  <si>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</si>
  <si>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</si>
  <si>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</si>
  <si>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</si>
  <si>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</si>
  <si>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اسنادخزانه-م14بودجه99-021025</t>
  </si>
  <si>
    <t>1400/01/08</t>
  </si>
  <si>
    <t>1402/10/25</t>
  </si>
  <si>
    <t>برای ماه منتهی به  1402/09/30</t>
  </si>
  <si>
    <t xml:space="preserve"> 1402/09/30</t>
  </si>
  <si>
    <t>از ابتدای سال مالی تا  1402/09/30</t>
  </si>
  <si>
    <t>صندوق سرمایه‌گذاری مشترک گنجینه آوا نوین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</si>
</sst>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13</xdr:col>
      <xdr:colOff>1</xdr:colOff>
      <xdr:row>33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31E26C-18F8-4A23-1CAE-C9356D6CE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61599" y="0"/>
          <a:ext cx="7667625" cy="10296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Normal="100" zoomScaleSheetLayoutView="100" workbookViewId="0">
      <selection activeCell="J5" sqref="J5"/>
    </sheetView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37"/>
  <sheetViews>
    <sheetView rightToLeft="1" view="pageBreakPreview" zoomScale="60" zoomScaleNormal="100" workbookViewId="0">
      <selection activeCell="J35" sqref="J35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2" style="35" bestFit="1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0" t="s">
        <v>249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27" customHeight="1" x14ac:dyDescent="0.25">
      <c r="B3" s="150" t="s">
        <v>45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27" customHeight="1" x14ac:dyDescent="0.25">
      <c r="B4" s="150" t="s">
        <v>246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49" t="s">
        <v>46</v>
      </c>
      <c r="C8" s="149" t="s">
        <v>46</v>
      </c>
      <c r="D8" s="149" t="s">
        <v>46</v>
      </c>
      <c r="E8" s="149" t="s">
        <v>46</v>
      </c>
      <c r="F8" s="149" t="s">
        <v>46</v>
      </c>
      <c r="G8" s="149" t="s">
        <v>46</v>
      </c>
      <c r="H8" s="149" t="s">
        <v>46</v>
      </c>
      <c r="J8" s="149" t="s">
        <v>47</v>
      </c>
      <c r="K8" s="149" t="s">
        <v>47</v>
      </c>
      <c r="L8" s="149" t="s">
        <v>47</v>
      </c>
      <c r="M8" s="149" t="s">
        <v>47</v>
      </c>
      <c r="N8" s="149" t="s">
        <v>47</v>
      </c>
      <c r="P8" s="149" t="s">
        <v>48</v>
      </c>
      <c r="Q8" s="149" t="s">
        <v>48</v>
      </c>
      <c r="R8" s="149" t="s">
        <v>48</v>
      </c>
      <c r="S8" s="149" t="s">
        <v>48</v>
      </c>
      <c r="T8" s="149" t="s">
        <v>48</v>
      </c>
    </row>
    <row r="9" spans="2:28" s="38" customFormat="1" ht="58.5" customHeight="1" x14ac:dyDescent="0.25">
      <c r="B9" s="152" t="s">
        <v>49</v>
      </c>
      <c r="C9" s="41"/>
      <c r="D9" s="152" t="s">
        <v>178</v>
      </c>
      <c r="E9" s="41"/>
      <c r="F9" s="152" t="s">
        <v>24</v>
      </c>
      <c r="G9" s="41"/>
      <c r="H9" s="152" t="s">
        <v>25</v>
      </c>
      <c r="J9" s="152" t="s">
        <v>50</v>
      </c>
      <c r="K9" s="41"/>
      <c r="L9" s="152" t="s">
        <v>51</v>
      </c>
      <c r="M9" s="41"/>
      <c r="N9" s="152" t="s">
        <v>52</v>
      </c>
      <c r="P9" s="152" t="s">
        <v>50</v>
      </c>
      <c r="Q9" s="41"/>
      <c r="R9" s="152" t="s">
        <v>51</v>
      </c>
      <c r="S9" s="41"/>
      <c r="T9" s="152" t="s">
        <v>52</v>
      </c>
    </row>
    <row r="10" spans="2:28" s="36" customFormat="1" ht="21.75" customHeight="1" x14ac:dyDescent="0.25">
      <c r="B10" s="36" t="s">
        <v>183</v>
      </c>
      <c r="D10" s="37">
        <v>10</v>
      </c>
      <c r="F10" s="36" t="s">
        <v>53</v>
      </c>
      <c r="H10" s="37">
        <v>22</v>
      </c>
      <c r="J10" s="39">
        <v>554794520</v>
      </c>
      <c r="K10" s="40"/>
      <c r="L10" s="39">
        <v>0</v>
      </c>
      <c r="M10" s="40"/>
      <c r="N10" s="39">
        <v>554794520</v>
      </c>
      <c r="O10" s="40"/>
      <c r="P10" s="39">
        <v>4317537501</v>
      </c>
      <c r="Q10" s="40"/>
      <c r="R10" s="39">
        <v>2047542</v>
      </c>
      <c r="S10" s="40"/>
      <c r="T10" s="39">
        <v>4315489959</v>
      </c>
    </row>
    <row r="11" spans="2:28" s="36" customFormat="1" ht="21.75" customHeight="1" x14ac:dyDescent="0.25">
      <c r="B11" s="36" t="s">
        <v>186</v>
      </c>
      <c r="D11" s="37">
        <v>18</v>
      </c>
      <c r="F11" s="36" t="s">
        <v>53</v>
      </c>
      <c r="H11" s="37">
        <v>22</v>
      </c>
      <c r="J11" s="39">
        <v>427398014</v>
      </c>
      <c r="K11" s="40"/>
      <c r="L11" s="39">
        <v>0</v>
      </c>
      <c r="M11" s="40"/>
      <c r="N11" s="39">
        <v>427398014</v>
      </c>
      <c r="O11" s="40"/>
      <c r="P11" s="39">
        <v>3211239088</v>
      </c>
      <c r="Q11" s="40"/>
      <c r="R11" s="39">
        <v>1681973</v>
      </c>
      <c r="S11" s="40"/>
      <c r="T11" s="39">
        <v>3209557115</v>
      </c>
    </row>
    <row r="12" spans="2:28" s="36" customFormat="1" ht="21.75" customHeight="1" x14ac:dyDescent="0.25">
      <c r="B12" s="36" t="s">
        <v>186</v>
      </c>
      <c r="D12" s="37">
        <v>20</v>
      </c>
      <c r="F12" s="36" t="s">
        <v>53</v>
      </c>
      <c r="H12" s="37">
        <v>22</v>
      </c>
      <c r="J12" s="39">
        <v>320548027</v>
      </c>
      <c r="K12" s="40"/>
      <c r="L12" s="39">
        <v>0</v>
      </c>
      <c r="M12" s="40"/>
      <c r="N12" s="39">
        <v>320548027</v>
      </c>
      <c r="O12" s="40"/>
      <c r="P12" s="39">
        <v>2409233859</v>
      </c>
      <c r="Q12" s="40"/>
      <c r="R12" s="39">
        <v>1184594</v>
      </c>
      <c r="S12" s="40"/>
      <c r="T12" s="39">
        <v>2408049265</v>
      </c>
    </row>
    <row r="13" spans="2:28" s="36" customFormat="1" ht="21.75" customHeight="1" x14ac:dyDescent="0.25">
      <c r="B13" s="36" t="s">
        <v>214</v>
      </c>
      <c r="D13" s="37">
        <v>12</v>
      </c>
      <c r="F13" s="36" t="s">
        <v>53</v>
      </c>
      <c r="H13" s="37">
        <v>23</v>
      </c>
      <c r="J13" s="39">
        <v>0</v>
      </c>
      <c r="K13" s="40"/>
      <c r="L13" s="39">
        <v>0</v>
      </c>
      <c r="M13" s="40"/>
      <c r="N13" s="39">
        <v>0</v>
      </c>
      <c r="O13" s="40"/>
      <c r="P13" s="39">
        <v>1923287670</v>
      </c>
      <c r="Q13" s="40"/>
      <c r="R13" s="39">
        <v>0</v>
      </c>
      <c r="S13" s="40"/>
      <c r="T13" s="39">
        <v>1923287670</v>
      </c>
    </row>
    <row r="14" spans="2:28" s="36" customFormat="1" ht="21.75" customHeight="1" x14ac:dyDescent="0.25">
      <c r="B14" s="36" t="s">
        <v>214</v>
      </c>
      <c r="D14" s="37">
        <v>27</v>
      </c>
      <c r="F14" s="36" t="s">
        <v>53</v>
      </c>
      <c r="H14" s="37">
        <v>23</v>
      </c>
      <c r="J14" s="39">
        <v>801369863</v>
      </c>
      <c r="K14" s="40"/>
      <c r="L14" s="39">
        <v>0</v>
      </c>
      <c r="M14" s="40"/>
      <c r="N14" s="39">
        <v>801369863</v>
      </c>
      <c r="O14" s="40"/>
      <c r="P14" s="39">
        <v>1697260270</v>
      </c>
      <c r="Q14" s="40"/>
      <c r="R14" s="39">
        <v>1581241</v>
      </c>
      <c r="S14" s="40"/>
      <c r="T14" s="39">
        <v>1695679029</v>
      </c>
    </row>
    <row r="15" spans="2:28" s="36" customFormat="1" ht="21.75" customHeight="1" x14ac:dyDescent="0.25">
      <c r="B15" s="36" t="s">
        <v>183</v>
      </c>
      <c r="D15" s="37">
        <v>13</v>
      </c>
      <c r="F15" s="36" t="s">
        <v>53</v>
      </c>
      <c r="H15" s="37">
        <v>22</v>
      </c>
      <c r="J15" s="39">
        <v>205479451</v>
      </c>
      <c r="K15" s="40"/>
      <c r="L15" s="39">
        <v>0</v>
      </c>
      <c r="M15" s="40"/>
      <c r="N15" s="39">
        <v>205479451</v>
      </c>
      <c r="O15" s="40"/>
      <c r="P15" s="39">
        <v>1581095878</v>
      </c>
      <c r="Q15" s="40"/>
      <c r="R15" s="39">
        <v>843501</v>
      </c>
      <c r="S15" s="40"/>
      <c r="T15" s="39">
        <v>1580252377</v>
      </c>
    </row>
    <row r="16" spans="2:28" s="36" customFormat="1" ht="21.75" customHeight="1" x14ac:dyDescent="0.25">
      <c r="B16" s="36" t="s">
        <v>183</v>
      </c>
      <c r="D16" s="37">
        <v>9</v>
      </c>
      <c r="F16" s="36" t="s">
        <v>53</v>
      </c>
      <c r="H16" s="37">
        <v>22</v>
      </c>
      <c r="J16" s="39">
        <v>0</v>
      </c>
      <c r="K16" s="40"/>
      <c r="L16" s="39">
        <v>0</v>
      </c>
      <c r="M16" s="40"/>
      <c r="N16" s="39">
        <v>0</v>
      </c>
      <c r="O16" s="40"/>
      <c r="P16" s="39">
        <v>657534248</v>
      </c>
      <c r="Q16" s="40"/>
      <c r="R16" s="39">
        <v>0</v>
      </c>
      <c r="S16" s="40"/>
      <c r="T16" s="39">
        <v>657534248</v>
      </c>
    </row>
    <row r="17" spans="2:20" s="36" customFormat="1" ht="21.75" customHeight="1" x14ac:dyDescent="0.25">
      <c r="B17" s="36" t="s">
        <v>139</v>
      </c>
      <c r="D17" s="37" t="s">
        <v>53</v>
      </c>
      <c r="F17" s="36" t="s">
        <v>141</v>
      </c>
      <c r="H17" s="37">
        <v>18</v>
      </c>
      <c r="J17" s="39">
        <v>34729769</v>
      </c>
      <c r="K17" s="40"/>
      <c r="L17" s="39" t="s">
        <v>53</v>
      </c>
      <c r="M17" s="40"/>
      <c r="N17" s="39">
        <v>34729769</v>
      </c>
      <c r="O17" s="40"/>
      <c r="P17" s="39">
        <v>305655071</v>
      </c>
      <c r="Q17" s="40"/>
      <c r="R17" s="39" t="s">
        <v>53</v>
      </c>
      <c r="S17" s="40"/>
      <c r="T17" s="39">
        <v>305655071</v>
      </c>
    </row>
    <row r="18" spans="2:20" s="36" customFormat="1" ht="21.75" customHeight="1" x14ac:dyDescent="0.25">
      <c r="B18" s="36" t="s">
        <v>238</v>
      </c>
      <c r="D18" s="37" t="s">
        <v>53</v>
      </c>
      <c r="F18" s="36" t="s">
        <v>240</v>
      </c>
      <c r="H18" s="37">
        <v>21</v>
      </c>
      <c r="J18" s="39">
        <v>207485765</v>
      </c>
      <c r="K18" s="40"/>
      <c r="L18" s="39" t="s">
        <v>53</v>
      </c>
      <c r="M18" s="40"/>
      <c r="N18" s="39">
        <v>207485765</v>
      </c>
      <c r="O18" s="40"/>
      <c r="P18" s="39">
        <v>301557719</v>
      </c>
      <c r="Q18" s="40"/>
      <c r="R18" s="39" t="s">
        <v>53</v>
      </c>
      <c r="S18" s="40"/>
      <c r="T18" s="39">
        <v>301557719</v>
      </c>
    </row>
    <row r="19" spans="2:20" s="36" customFormat="1" ht="21.75" customHeight="1" x14ac:dyDescent="0.25">
      <c r="B19" s="36" t="s">
        <v>214</v>
      </c>
      <c r="D19" s="37">
        <v>17</v>
      </c>
      <c r="F19" s="36" t="s">
        <v>53</v>
      </c>
      <c r="H19" s="37">
        <v>23</v>
      </c>
      <c r="J19" s="39">
        <v>0</v>
      </c>
      <c r="K19" s="40"/>
      <c r="L19" s="39">
        <v>0</v>
      </c>
      <c r="M19" s="40"/>
      <c r="N19" s="39">
        <v>0</v>
      </c>
      <c r="O19" s="40"/>
      <c r="P19" s="39">
        <v>275342446</v>
      </c>
      <c r="Q19" s="40"/>
      <c r="R19" s="39">
        <v>87113</v>
      </c>
      <c r="S19" s="40"/>
      <c r="T19" s="39">
        <v>275255333</v>
      </c>
    </row>
    <row r="20" spans="2:20" s="36" customFormat="1" ht="21.75" customHeight="1" x14ac:dyDescent="0.25">
      <c r="B20" s="36" t="s">
        <v>214</v>
      </c>
      <c r="D20" s="37">
        <v>13</v>
      </c>
      <c r="F20" s="36" t="s">
        <v>53</v>
      </c>
      <c r="H20" s="37">
        <v>23</v>
      </c>
      <c r="J20" s="39">
        <v>0</v>
      </c>
      <c r="K20" s="40"/>
      <c r="L20" s="39">
        <v>0</v>
      </c>
      <c r="M20" s="40"/>
      <c r="N20" s="39">
        <v>0</v>
      </c>
      <c r="O20" s="40"/>
      <c r="P20" s="39">
        <v>267177982</v>
      </c>
      <c r="Q20" s="40"/>
      <c r="R20" s="39">
        <v>154044</v>
      </c>
      <c r="S20" s="40"/>
      <c r="T20" s="39">
        <v>267023938</v>
      </c>
    </row>
    <row r="21" spans="2:20" s="36" customFormat="1" ht="21.75" customHeight="1" x14ac:dyDescent="0.25">
      <c r="B21" s="36" t="s">
        <v>214</v>
      </c>
      <c r="D21" s="37">
        <v>4</v>
      </c>
      <c r="F21" s="36" t="s">
        <v>53</v>
      </c>
      <c r="H21" s="37">
        <v>23</v>
      </c>
      <c r="J21" s="39">
        <v>0</v>
      </c>
      <c r="K21" s="40"/>
      <c r="L21" s="39">
        <v>0</v>
      </c>
      <c r="M21" s="40"/>
      <c r="N21" s="39">
        <v>0</v>
      </c>
      <c r="O21" s="40"/>
      <c r="P21" s="39">
        <v>83493126</v>
      </c>
      <c r="Q21" s="40"/>
      <c r="R21" s="39">
        <v>23937</v>
      </c>
      <c r="S21" s="40"/>
      <c r="T21" s="39">
        <v>83469189</v>
      </c>
    </row>
    <row r="22" spans="2:20" s="36" customFormat="1" ht="21.75" customHeight="1" x14ac:dyDescent="0.25">
      <c r="B22" s="36" t="s">
        <v>149</v>
      </c>
      <c r="D22" s="37">
        <v>9</v>
      </c>
      <c r="F22" s="36" t="s">
        <v>53</v>
      </c>
      <c r="H22" s="37">
        <v>0</v>
      </c>
      <c r="J22" s="39">
        <v>1133910</v>
      </c>
      <c r="K22" s="40"/>
      <c r="L22" s="39">
        <v>0</v>
      </c>
      <c r="M22" s="40"/>
      <c r="N22" s="39">
        <v>1133910</v>
      </c>
      <c r="O22" s="40"/>
      <c r="P22" s="39">
        <v>16356076</v>
      </c>
      <c r="Q22" s="40"/>
      <c r="R22" s="39">
        <v>0</v>
      </c>
      <c r="S22" s="40"/>
      <c r="T22" s="39">
        <v>16356076</v>
      </c>
    </row>
    <row r="23" spans="2:20" s="36" customFormat="1" ht="21.75" customHeight="1" x14ac:dyDescent="0.25">
      <c r="B23" s="36" t="s">
        <v>142</v>
      </c>
      <c r="D23" s="37" t="s">
        <v>53</v>
      </c>
      <c r="F23" s="36" t="s">
        <v>143</v>
      </c>
      <c r="H23" s="37">
        <v>18</v>
      </c>
      <c r="J23" s="39">
        <v>76747</v>
      </c>
      <c r="K23" s="40"/>
      <c r="L23" s="39" t="s">
        <v>53</v>
      </c>
      <c r="M23" s="40"/>
      <c r="N23" s="39">
        <v>76747</v>
      </c>
      <c r="O23" s="40"/>
      <c r="P23" s="39">
        <v>683585</v>
      </c>
      <c r="Q23" s="40"/>
      <c r="R23" s="39" t="s">
        <v>53</v>
      </c>
      <c r="S23" s="40"/>
      <c r="T23" s="39">
        <v>683585</v>
      </c>
    </row>
    <row r="24" spans="2:20" s="36" customFormat="1" ht="21.75" customHeight="1" x14ac:dyDescent="0.25">
      <c r="B24" s="36" t="s">
        <v>186</v>
      </c>
      <c r="D24" s="37">
        <v>18</v>
      </c>
      <c r="F24" s="36" t="s">
        <v>53</v>
      </c>
      <c r="H24" s="37">
        <v>0</v>
      </c>
      <c r="J24" s="39">
        <v>3986</v>
      </c>
      <c r="K24" s="40"/>
      <c r="L24" s="39">
        <v>0</v>
      </c>
      <c r="M24" s="40"/>
      <c r="N24" s="39">
        <v>3986</v>
      </c>
      <c r="O24" s="40"/>
      <c r="P24" s="39">
        <v>659239</v>
      </c>
      <c r="Q24" s="40"/>
      <c r="R24" s="39">
        <v>0</v>
      </c>
      <c r="S24" s="40"/>
      <c r="T24" s="39">
        <v>659239</v>
      </c>
    </row>
    <row r="25" spans="2:20" s="36" customFormat="1" ht="21.75" customHeight="1" x14ac:dyDescent="0.25">
      <c r="B25" s="36" t="s">
        <v>99</v>
      </c>
      <c r="D25" s="37">
        <v>30</v>
      </c>
      <c r="F25" s="36" t="s">
        <v>53</v>
      </c>
      <c r="H25" s="37">
        <v>0</v>
      </c>
      <c r="J25" s="39">
        <v>0</v>
      </c>
      <c r="K25" s="40"/>
      <c r="L25" s="39">
        <v>0</v>
      </c>
      <c r="M25" s="40"/>
      <c r="N25" s="39">
        <v>0</v>
      </c>
      <c r="O25" s="40"/>
      <c r="P25" s="39">
        <v>458850</v>
      </c>
      <c r="Q25" s="40"/>
      <c r="R25" s="39">
        <v>0</v>
      </c>
      <c r="S25" s="40"/>
      <c r="T25" s="39">
        <v>458850</v>
      </c>
    </row>
    <row r="26" spans="2:20" s="36" customFormat="1" ht="21.75" customHeight="1" x14ac:dyDescent="0.25">
      <c r="B26" s="36" t="s">
        <v>103</v>
      </c>
      <c r="D26" s="37">
        <v>16</v>
      </c>
      <c r="F26" s="36" t="s">
        <v>53</v>
      </c>
      <c r="H26" s="37">
        <v>0</v>
      </c>
      <c r="J26" s="39">
        <v>33431</v>
      </c>
      <c r="K26" s="40"/>
      <c r="L26" s="39">
        <v>0</v>
      </c>
      <c r="M26" s="40"/>
      <c r="N26" s="39">
        <v>33431</v>
      </c>
      <c r="O26" s="40"/>
      <c r="P26" s="39">
        <v>349172</v>
      </c>
      <c r="Q26" s="40"/>
      <c r="R26" s="39">
        <v>0</v>
      </c>
      <c r="S26" s="40"/>
      <c r="T26" s="39">
        <v>349172</v>
      </c>
    </row>
    <row r="27" spans="2:20" s="36" customFormat="1" ht="21.75" customHeight="1" x14ac:dyDescent="0.25">
      <c r="B27" s="36" t="s">
        <v>102</v>
      </c>
      <c r="D27" s="37">
        <v>3</v>
      </c>
      <c r="F27" s="36" t="s">
        <v>53</v>
      </c>
      <c r="H27" s="37">
        <v>0</v>
      </c>
      <c r="J27" s="39">
        <v>34151</v>
      </c>
      <c r="K27" s="40"/>
      <c r="L27" s="39">
        <v>0</v>
      </c>
      <c r="M27" s="40"/>
      <c r="N27" s="39">
        <v>34151</v>
      </c>
      <c r="O27" s="40"/>
      <c r="P27" s="39">
        <v>319958</v>
      </c>
      <c r="Q27" s="40"/>
      <c r="R27" s="39">
        <v>0</v>
      </c>
      <c r="S27" s="40"/>
      <c r="T27" s="39">
        <v>319958</v>
      </c>
    </row>
    <row r="28" spans="2:20" s="36" customFormat="1" ht="21.75" customHeight="1" x14ac:dyDescent="0.25">
      <c r="B28" s="36" t="s">
        <v>183</v>
      </c>
      <c r="D28" s="37">
        <v>9</v>
      </c>
      <c r="F28" s="36" t="s">
        <v>53</v>
      </c>
      <c r="H28" s="37">
        <v>0</v>
      </c>
      <c r="J28" s="39">
        <v>3381</v>
      </c>
      <c r="K28" s="40"/>
      <c r="L28" s="39">
        <v>0</v>
      </c>
      <c r="M28" s="40"/>
      <c r="N28" s="39">
        <v>3381</v>
      </c>
      <c r="O28" s="40"/>
      <c r="P28" s="39">
        <v>257426</v>
      </c>
      <c r="Q28" s="40"/>
      <c r="R28" s="39">
        <v>0</v>
      </c>
      <c r="S28" s="40"/>
      <c r="T28" s="39">
        <v>257426</v>
      </c>
    </row>
    <row r="29" spans="2:20" s="36" customFormat="1" ht="21.75" customHeight="1" x14ac:dyDescent="0.25">
      <c r="B29" s="36" t="s">
        <v>214</v>
      </c>
      <c r="D29" s="37">
        <v>12</v>
      </c>
      <c r="F29" s="36" t="s">
        <v>53</v>
      </c>
      <c r="H29" s="37">
        <v>0</v>
      </c>
      <c r="J29" s="39">
        <v>3823</v>
      </c>
      <c r="K29" s="40"/>
      <c r="L29" s="39">
        <v>0</v>
      </c>
      <c r="M29" s="40"/>
      <c r="N29" s="39">
        <v>3823</v>
      </c>
      <c r="O29" s="40"/>
      <c r="P29" s="39">
        <v>102007</v>
      </c>
      <c r="Q29" s="40"/>
      <c r="R29" s="39">
        <v>0</v>
      </c>
      <c r="S29" s="40"/>
      <c r="T29" s="39">
        <v>102007</v>
      </c>
    </row>
    <row r="30" spans="2:20" s="36" customFormat="1" ht="21.75" customHeight="1" x14ac:dyDescent="0.25">
      <c r="B30" s="36" t="s">
        <v>99</v>
      </c>
      <c r="D30" s="37">
        <v>19</v>
      </c>
      <c r="F30" s="36" t="s">
        <v>53</v>
      </c>
      <c r="H30" s="37">
        <v>18</v>
      </c>
      <c r="J30" s="39">
        <v>0</v>
      </c>
      <c r="K30" s="40"/>
      <c r="L30" s="39">
        <v>0</v>
      </c>
      <c r="M30" s="40"/>
      <c r="N30" s="39">
        <v>0</v>
      </c>
      <c r="O30" s="40"/>
      <c r="P30" s="39">
        <v>80380</v>
      </c>
      <c r="Q30" s="40"/>
      <c r="R30" s="39">
        <v>0</v>
      </c>
      <c r="S30" s="40"/>
      <c r="T30" s="39">
        <v>80380</v>
      </c>
    </row>
    <row r="31" spans="2:20" s="36" customFormat="1" ht="21.75" customHeight="1" x14ac:dyDescent="0.25">
      <c r="B31" s="36" t="s">
        <v>129</v>
      </c>
      <c r="D31" s="37">
        <v>24</v>
      </c>
      <c r="F31" s="36" t="s">
        <v>53</v>
      </c>
      <c r="H31" s="37">
        <v>0</v>
      </c>
      <c r="J31" s="39">
        <v>5429</v>
      </c>
      <c r="K31" s="40"/>
      <c r="L31" s="39">
        <v>0</v>
      </c>
      <c r="M31" s="40"/>
      <c r="N31" s="39">
        <v>5429</v>
      </c>
      <c r="O31" s="40"/>
      <c r="P31" s="39">
        <v>44030</v>
      </c>
      <c r="Q31" s="40"/>
      <c r="R31" s="39">
        <v>0</v>
      </c>
      <c r="S31" s="40"/>
      <c r="T31" s="39">
        <v>44030</v>
      </c>
    </row>
    <row r="32" spans="2:20" s="36" customFormat="1" ht="21.75" customHeight="1" x14ac:dyDescent="0.25">
      <c r="B32" s="36" t="s">
        <v>152</v>
      </c>
      <c r="D32" s="37">
        <v>9</v>
      </c>
      <c r="F32" s="36" t="s">
        <v>53</v>
      </c>
      <c r="H32" s="37">
        <v>0</v>
      </c>
      <c r="J32" s="39">
        <v>2000</v>
      </c>
      <c r="K32" s="40"/>
      <c r="L32" s="39">
        <v>0</v>
      </c>
      <c r="M32" s="40"/>
      <c r="N32" s="39">
        <v>2000</v>
      </c>
      <c r="O32" s="40"/>
      <c r="P32" s="39">
        <v>18452</v>
      </c>
      <c r="Q32" s="40"/>
      <c r="R32" s="39">
        <v>0</v>
      </c>
      <c r="S32" s="40"/>
      <c r="T32" s="39">
        <v>18452</v>
      </c>
    </row>
    <row r="33" spans="2:20" s="36" customFormat="1" ht="21.75" customHeight="1" x14ac:dyDescent="0.25">
      <c r="B33" s="36" t="s">
        <v>122</v>
      </c>
      <c r="D33" s="37">
        <v>15</v>
      </c>
      <c r="F33" s="36" t="s">
        <v>53</v>
      </c>
      <c r="H33" s="37">
        <v>0</v>
      </c>
      <c r="J33" s="39">
        <v>2332</v>
      </c>
      <c r="K33" s="40"/>
      <c r="L33" s="39">
        <v>0</v>
      </c>
      <c r="M33" s="40"/>
      <c r="N33" s="39">
        <v>2332</v>
      </c>
      <c r="O33" s="40"/>
      <c r="P33" s="39">
        <v>16198</v>
      </c>
      <c r="Q33" s="40"/>
      <c r="R33" s="39">
        <v>0</v>
      </c>
      <c r="S33" s="40"/>
      <c r="T33" s="39">
        <v>16198</v>
      </c>
    </row>
    <row r="34" spans="2:20" s="36" customFormat="1" ht="21.75" customHeight="1" thickBot="1" x14ac:dyDescent="0.3">
      <c r="B34" s="151" t="s">
        <v>80</v>
      </c>
      <c r="C34" s="151"/>
      <c r="D34" s="151"/>
      <c r="E34" s="151"/>
      <c r="F34" s="151"/>
      <c r="G34" s="151"/>
      <c r="H34" s="151"/>
      <c r="J34" s="43">
        <f>SUM(J10:J33)</f>
        <v>2553104599</v>
      </c>
      <c r="L34" s="43">
        <f>SUM(L10:L33)</f>
        <v>0</v>
      </c>
      <c r="N34" s="43">
        <f>SUM(N10:N33)</f>
        <v>2553104599</v>
      </c>
      <c r="P34" s="43">
        <f>SUM(P10:P33)</f>
        <v>17049760231</v>
      </c>
      <c r="R34" s="43">
        <f>SUM(R10:R33)</f>
        <v>7603945</v>
      </c>
      <c r="T34" s="43">
        <f>SUM(T10:T33)</f>
        <v>17042156286</v>
      </c>
    </row>
    <row r="35" spans="2:20" ht="21.75" customHeight="1" thickTop="1" x14ac:dyDescent="0.25"/>
    <row r="37" spans="2:20" ht="21.75" customHeight="1" x14ac:dyDescent="0.25">
      <c r="J37" s="64">
        <v>9</v>
      </c>
    </row>
  </sheetData>
  <sortState xmlns:xlrd2="http://schemas.microsoft.com/office/spreadsheetml/2017/richdata2" ref="B10:T33">
    <sortCondition descending="1" ref="T10:T33"/>
  </sortState>
  <mergeCells count="17">
    <mergeCell ref="H9"/>
    <mergeCell ref="B8:H8"/>
    <mergeCell ref="B2:T2"/>
    <mergeCell ref="B3:T3"/>
    <mergeCell ref="B4:T4"/>
    <mergeCell ref="B34:H3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rintOptions horizontalCentered="1" verticalCentered="1"/>
  <pageMargins left="0.2" right="0.2" top="0" bottom="0" header="0" footer="0"/>
  <pageSetup paperSize="9" scale="68" orientation="landscape" r:id="rId1"/>
  <rowBreaks count="1" manualBreakCount="1">
    <brk id="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0"/>
  <sheetViews>
    <sheetView rightToLeft="1" view="pageBreakPreview" zoomScale="60" zoomScaleNormal="60" workbookViewId="0">
      <selection activeCell="F29" sqref="F29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4" t="s">
        <v>249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2:28" ht="33" x14ac:dyDescent="0.55000000000000004">
      <c r="B3" s="134" t="s">
        <v>45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2:28" ht="33" x14ac:dyDescent="0.55000000000000004">
      <c r="B4" s="134" t="s">
        <v>246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7" spans="2:28" s="2" customFormat="1" ht="30" x14ac:dyDescent="0.55000000000000004">
      <c r="B7" s="14" t="s">
        <v>108</v>
      </c>
      <c r="E7" s="13"/>
      <c r="F7" s="13"/>
      <c r="G7" s="13"/>
      <c r="H7" s="13"/>
      <c r="I7" s="13"/>
      <c r="J7" s="13"/>
      <c r="K7" s="13"/>
      <c r="L7" s="10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K8" s="126" t="s">
        <v>47</v>
      </c>
      <c r="L8" s="126" t="s">
        <v>47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  <c r="S8" s="126" t="s">
        <v>48</v>
      </c>
      <c r="T8" s="126" t="s">
        <v>48</v>
      </c>
      <c r="U8" s="126" t="s">
        <v>48</v>
      </c>
      <c r="V8" s="126" t="s">
        <v>48</v>
      </c>
    </row>
    <row r="9" spans="2:28" s="48" customFormat="1" ht="55.5" customHeight="1" x14ac:dyDescent="0.25">
      <c r="B9" s="125" t="s">
        <v>1</v>
      </c>
      <c r="D9" s="153" t="s">
        <v>65</v>
      </c>
      <c r="E9" s="49"/>
      <c r="F9" s="153" t="s">
        <v>66</v>
      </c>
      <c r="G9" s="49"/>
      <c r="H9" s="153" t="s">
        <v>67</v>
      </c>
      <c r="I9" s="49"/>
      <c r="J9" s="153" t="s">
        <v>40</v>
      </c>
      <c r="K9" s="49"/>
      <c r="L9" s="154" t="s">
        <v>68</v>
      </c>
      <c r="N9" s="153" t="s">
        <v>65</v>
      </c>
      <c r="O9" s="49"/>
      <c r="P9" s="153" t="s">
        <v>66</v>
      </c>
      <c r="Q9" s="49"/>
      <c r="R9" s="153" t="s">
        <v>67</v>
      </c>
      <c r="S9" s="49"/>
      <c r="T9" s="153" t="s">
        <v>40</v>
      </c>
      <c r="U9" s="49"/>
      <c r="V9" s="153" t="s">
        <v>68</v>
      </c>
    </row>
    <row r="10" spans="2:28" x14ac:dyDescent="0.55000000000000004">
      <c r="B10" s="4" t="s">
        <v>164</v>
      </c>
      <c r="D10" s="29">
        <v>0</v>
      </c>
      <c r="F10" s="29">
        <v>1302603</v>
      </c>
      <c r="H10" s="29">
        <v>0</v>
      </c>
      <c r="J10" s="29">
        <v>1302603</v>
      </c>
      <c r="L10" s="51">
        <v>2.9999999999999997E-4</v>
      </c>
      <c r="N10" s="29">
        <v>592125000</v>
      </c>
      <c r="P10" s="29">
        <v>5943126</v>
      </c>
      <c r="R10" s="29">
        <v>1330333077</v>
      </c>
      <c r="T10" s="29">
        <v>1928401203</v>
      </c>
      <c r="V10" s="51">
        <v>3.8199999999999998E-2</v>
      </c>
    </row>
    <row r="11" spans="2:28" x14ac:dyDescent="0.55000000000000004">
      <c r="B11" s="4" t="s">
        <v>138</v>
      </c>
      <c r="D11" s="29">
        <v>0</v>
      </c>
      <c r="F11" s="29">
        <v>0</v>
      </c>
      <c r="H11" s="29">
        <v>0</v>
      </c>
      <c r="J11" s="29">
        <v>0</v>
      </c>
      <c r="L11" s="51">
        <v>0</v>
      </c>
      <c r="N11" s="29">
        <v>1080000000</v>
      </c>
      <c r="P11" s="29">
        <v>0</v>
      </c>
      <c r="R11" s="29">
        <v>698306716</v>
      </c>
      <c r="T11" s="29">
        <v>1778306716</v>
      </c>
      <c r="V11" s="51">
        <v>3.5200000000000002E-2</v>
      </c>
      <c r="Z11" s="51"/>
    </row>
    <row r="12" spans="2:28" x14ac:dyDescent="0.55000000000000004">
      <c r="B12" s="4" t="s">
        <v>163</v>
      </c>
      <c r="D12" s="29">
        <v>0</v>
      </c>
      <c r="F12" s="29">
        <v>0</v>
      </c>
      <c r="H12" s="29">
        <v>0</v>
      </c>
      <c r="J12" s="29">
        <v>0</v>
      </c>
      <c r="L12" s="51">
        <v>0</v>
      </c>
      <c r="N12" s="29">
        <v>0</v>
      </c>
      <c r="P12" s="29">
        <v>0</v>
      </c>
      <c r="R12" s="29">
        <v>969198874</v>
      </c>
      <c r="T12" s="29">
        <v>969198874</v>
      </c>
      <c r="V12" s="51">
        <v>1.9199999999999998E-2</v>
      </c>
      <c r="Z12" s="51"/>
    </row>
    <row r="13" spans="2:28" x14ac:dyDescent="0.55000000000000004">
      <c r="B13" s="4" t="s">
        <v>117</v>
      </c>
      <c r="D13" s="29">
        <v>0</v>
      </c>
      <c r="F13" s="29">
        <v>6177226</v>
      </c>
      <c r="H13" s="29">
        <v>0</v>
      </c>
      <c r="J13" s="29">
        <v>6177226</v>
      </c>
      <c r="L13" s="51">
        <v>1.2999999999999999E-3</v>
      </c>
      <c r="N13" s="29">
        <v>667200000</v>
      </c>
      <c r="P13" s="29">
        <v>-146709101</v>
      </c>
      <c r="R13" s="29">
        <v>190072535</v>
      </c>
      <c r="T13" s="29">
        <v>710563434</v>
      </c>
      <c r="V13" s="51">
        <v>1.41E-2</v>
      </c>
      <c r="Z13" s="51"/>
    </row>
    <row r="14" spans="2:28" x14ac:dyDescent="0.55000000000000004">
      <c r="B14" s="4" t="s">
        <v>134</v>
      </c>
      <c r="D14" s="29">
        <v>0</v>
      </c>
      <c r="F14" s="29">
        <v>144733680</v>
      </c>
      <c r="H14" s="29">
        <v>0</v>
      </c>
      <c r="J14" s="29">
        <v>144733680</v>
      </c>
      <c r="L14" s="51">
        <v>3.0099999999999998E-2</v>
      </c>
      <c r="N14" s="29">
        <v>379184000</v>
      </c>
      <c r="P14" s="29">
        <v>-201593341</v>
      </c>
      <c r="R14" s="29">
        <v>506028740</v>
      </c>
      <c r="T14" s="29">
        <v>683619399</v>
      </c>
      <c r="V14" s="51">
        <v>1.35E-2</v>
      </c>
      <c r="Z14" s="51"/>
    </row>
    <row r="15" spans="2:28" x14ac:dyDescent="0.55000000000000004">
      <c r="B15" s="4" t="s">
        <v>174</v>
      </c>
      <c r="D15" s="29">
        <v>0</v>
      </c>
      <c r="F15" s="29">
        <v>235432780</v>
      </c>
      <c r="H15" s="29">
        <v>0</v>
      </c>
      <c r="J15" s="29">
        <v>235432780</v>
      </c>
      <c r="L15" s="51">
        <v>4.9000000000000002E-2</v>
      </c>
      <c r="N15" s="29">
        <v>0</v>
      </c>
      <c r="P15" s="29">
        <v>147597959</v>
      </c>
      <c r="R15" s="29">
        <v>418474152</v>
      </c>
      <c r="T15" s="29">
        <v>566072111</v>
      </c>
      <c r="V15" s="51">
        <v>1.12E-2</v>
      </c>
      <c r="Z15" s="51"/>
    </row>
    <row r="16" spans="2:28" x14ac:dyDescent="0.55000000000000004">
      <c r="B16" s="4" t="s">
        <v>212</v>
      </c>
      <c r="D16" s="29">
        <v>0</v>
      </c>
      <c r="F16" s="29">
        <v>415118859</v>
      </c>
      <c r="H16" s="29">
        <v>0</v>
      </c>
      <c r="J16" s="29">
        <v>415118859</v>
      </c>
      <c r="L16" s="51">
        <v>8.6400000000000005E-2</v>
      </c>
      <c r="N16" s="29">
        <v>696006000</v>
      </c>
      <c r="P16" s="29">
        <v>-268513900</v>
      </c>
      <c r="R16" s="29">
        <v>0</v>
      </c>
      <c r="T16" s="29">
        <v>427492100</v>
      </c>
      <c r="V16" s="51">
        <v>8.5000000000000006E-3</v>
      </c>
      <c r="Z16" s="51"/>
    </row>
    <row r="17" spans="2:26" x14ac:dyDescent="0.55000000000000004">
      <c r="B17" s="4" t="s">
        <v>13</v>
      </c>
      <c r="D17" s="29">
        <v>0</v>
      </c>
      <c r="F17" s="29">
        <v>0</v>
      </c>
      <c r="H17" s="29">
        <v>0</v>
      </c>
      <c r="J17" s="29">
        <v>0</v>
      </c>
      <c r="L17" s="51">
        <v>0</v>
      </c>
      <c r="N17" s="29">
        <v>674000000</v>
      </c>
      <c r="P17" s="29">
        <v>0</v>
      </c>
      <c r="R17" s="29">
        <v>-253072014</v>
      </c>
      <c r="T17" s="29">
        <v>420927986</v>
      </c>
      <c r="V17" s="51">
        <v>8.3000000000000001E-3</v>
      </c>
      <c r="Z17" s="51"/>
    </row>
    <row r="18" spans="2:26" x14ac:dyDescent="0.55000000000000004">
      <c r="B18" s="4" t="s">
        <v>211</v>
      </c>
      <c r="D18" s="29">
        <v>0</v>
      </c>
      <c r="F18" s="29">
        <v>949018700</v>
      </c>
      <c r="H18" s="29">
        <v>0</v>
      </c>
      <c r="J18" s="29">
        <v>949018700</v>
      </c>
      <c r="L18" s="51">
        <v>0.1976</v>
      </c>
      <c r="N18" s="29">
        <v>0</v>
      </c>
      <c r="P18" s="29">
        <v>335940367</v>
      </c>
      <c r="R18" s="29">
        <v>0</v>
      </c>
      <c r="T18" s="29">
        <v>335940367</v>
      </c>
      <c r="V18" s="51">
        <v>6.7000000000000002E-3</v>
      </c>
      <c r="Z18" s="51"/>
    </row>
    <row r="19" spans="2:26" x14ac:dyDescent="0.55000000000000004">
      <c r="B19" s="4" t="s">
        <v>237</v>
      </c>
      <c r="D19" s="29">
        <v>0</v>
      </c>
      <c r="F19" s="29">
        <v>107493159</v>
      </c>
      <c r="H19" s="29">
        <v>0</v>
      </c>
      <c r="J19" s="29">
        <v>107493159</v>
      </c>
      <c r="L19" s="51">
        <v>2.24E-2</v>
      </c>
      <c r="N19" s="29">
        <v>0</v>
      </c>
      <c r="P19" s="29">
        <v>104767750</v>
      </c>
      <c r="R19" s="29">
        <v>0</v>
      </c>
      <c r="T19" s="29">
        <v>104767750</v>
      </c>
      <c r="V19" s="51">
        <v>2.0999999999999999E-3</v>
      </c>
      <c r="Z19" s="51"/>
    </row>
    <row r="20" spans="2:26" x14ac:dyDescent="0.55000000000000004">
      <c r="B20" s="4" t="s">
        <v>236</v>
      </c>
      <c r="D20" s="29">
        <v>0</v>
      </c>
      <c r="F20" s="29">
        <v>101302442</v>
      </c>
      <c r="H20" s="29">
        <v>0</v>
      </c>
      <c r="J20" s="29">
        <v>101302442</v>
      </c>
      <c r="L20" s="51">
        <v>2.1100000000000001E-2</v>
      </c>
      <c r="N20" s="29">
        <v>0</v>
      </c>
      <c r="P20" s="29">
        <v>83790129</v>
      </c>
      <c r="R20" s="29">
        <v>0</v>
      </c>
      <c r="T20" s="29">
        <v>83790129</v>
      </c>
      <c r="V20" s="51">
        <v>1.6999999999999999E-3</v>
      </c>
      <c r="Z20" s="51"/>
    </row>
    <row r="21" spans="2:26" x14ac:dyDescent="0.55000000000000004">
      <c r="B21" s="4" t="s">
        <v>165</v>
      </c>
      <c r="D21" s="29">
        <v>0</v>
      </c>
      <c r="F21" s="29">
        <v>0</v>
      </c>
      <c r="H21" s="29">
        <v>0</v>
      </c>
      <c r="J21" s="29">
        <v>0</v>
      </c>
      <c r="L21" s="51">
        <v>0</v>
      </c>
      <c r="N21" s="29">
        <v>0</v>
      </c>
      <c r="P21" s="29">
        <v>0</v>
      </c>
      <c r="R21" s="29">
        <v>8680644</v>
      </c>
      <c r="T21" s="29">
        <v>8680644</v>
      </c>
      <c r="V21" s="51">
        <v>2.0000000000000001E-4</v>
      </c>
      <c r="Z21" s="51"/>
    </row>
    <row r="22" spans="2:26" x14ac:dyDescent="0.55000000000000004">
      <c r="B22" s="4" t="s">
        <v>180</v>
      </c>
      <c r="D22" s="29">
        <v>0</v>
      </c>
      <c r="F22" s="29">
        <v>0</v>
      </c>
      <c r="H22" s="29">
        <v>0</v>
      </c>
      <c r="J22" s="29">
        <v>0</v>
      </c>
      <c r="L22" s="51">
        <v>0</v>
      </c>
      <c r="N22" s="29">
        <v>53960</v>
      </c>
      <c r="P22" s="29">
        <v>0</v>
      </c>
      <c r="R22" s="29">
        <v>257592</v>
      </c>
      <c r="T22" s="29">
        <v>311552</v>
      </c>
      <c r="V22" s="51">
        <v>0</v>
      </c>
      <c r="Z22" s="51"/>
    </row>
    <row r="23" spans="2:26" x14ac:dyDescent="0.55000000000000004">
      <c r="B23" s="4" t="s">
        <v>14</v>
      </c>
      <c r="D23" s="29">
        <v>0</v>
      </c>
      <c r="F23" s="29">
        <v>0</v>
      </c>
      <c r="H23" s="29">
        <v>0</v>
      </c>
      <c r="J23" s="29">
        <v>0</v>
      </c>
      <c r="L23" s="51">
        <v>0</v>
      </c>
      <c r="N23" s="29">
        <v>362264000</v>
      </c>
      <c r="P23" s="29">
        <v>0</v>
      </c>
      <c r="R23" s="29">
        <v>-402286422</v>
      </c>
      <c r="T23" s="29">
        <v>-40022422</v>
      </c>
      <c r="V23" s="51">
        <v>-8.0000000000000004E-4</v>
      </c>
      <c r="Z23" s="51"/>
    </row>
    <row r="24" spans="2:26" x14ac:dyDescent="0.55000000000000004">
      <c r="B24" s="4" t="s">
        <v>199</v>
      </c>
      <c r="D24" s="29">
        <v>0</v>
      </c>
      <c r="F24" s="29">
        <v>481497989</v>
      </c>
      <c r="H24" s="29">
        <v>0</v>
      </c>
      <c r="J24" s="29">
        <v>481497989</v>
      </c>
      <c r="L24" s="51">
        <v>0.1003</v>
      </c>
      <c r="N24" s="29">
        <v>0</v>
      </c>
      <c r="P24" s="29">
        <v>-30289864</v>
      </c>
      <c r="R24" s="29">
        <v>-152393565</v>
      </c>
      <c r="T24" s="29">
        <v>-182683429</v>
      </c>
      <c r="V24" s="51">
        <v>-3.5999999999999999E-3</v>
      </c>
      <c r="Z24" s="51"/>
    </row>
    <row r="25" spans="2:26" x14ac:dyDescent="0.55000000000000004">
      <c r="B25" s="4" t="s">
        <v>213</v>
      </c>
      <c r="D25" s="29">
        <v>0</v>
      </c>
      <c r="F25" s="29">
        <v>-23092973</v>
      </c>
      <c r="H25" s="29">
        <v>0</v>
      </c>
      <c r="J25" s="29">
        <v>-23092973</v>
      </c>
      <c r="L25" s="51">
        <v>-4.7999999999999996E-3</v>
      </c>
      <c r="N25" s="29">
        <v>0</v>
      </c>
      <c r="P25" s="29">
        <v>17226821</v>
      </c>
      <c r="R25" s="29">
        <v>-276562601</v>
      </c>
      <c r="T25" s="29">
        <v>-259335780</v>
      </c>
      <c r="V25" s="51">
        <v>-5.1000000000000004E-3</v>
      </c>
      <c r="Z25" s="51"/>
    </row>
    <row r="26" spans="2:26" x14ac:dyDescent="0.55000000000000004">
      <c r="B26" s="4" t="s">
        <v>116</v>
      </c>
      <c r="D26" s="29">
        <v>0</v>
      </c>
      <c r="F26" s="29">
        <v>53678700</v>
      </c>
      <c r="H26" s="29">
        <v>0</v>
      </c>
      <c r="J26" s="29">
        <v>53678700</v>
      </c>
      <c r="L26" s="51">
        <v>1.12E-2</v>
      </c>
      <c r="N26" s="29">
        <v>664000000</v>
      </c>
      <c r="P26" s="29">
        <v>-732416067</v>
      </c>
      <c r="R26" s="29">
        <v>-736253234</v>
      </c>
      <c r="T26" s="29">
        <v>-804669301</v>
      </c>
      <c r="V26" s="51">
        <v>-1.5900000000000001E-2</v>
      </c>
      <c r="Z26" s="51"/>
    </row>
    <row r="27" spans="2:26" x14ac:dyDescent="0.55000000000000004">
      <c r="B27" s="4" t="s">
        <v>198</v>
      </c>
      <c r="D27" s="29">
        <v>0</v>
      </c>
      <c r="F27" s="29">
        <v>235784584</v>
      </c>
      <c r="H27" s="29">
        <v>0</v>
      </c>
      <c r="J27" s="29">
        <v>235784584</v>
      </c>
      <c r="L27" s="51">
        <v>4.9099999999999998E-2</v>
      </c>
      <c r="N27" s="29">
        <v>0</v>
      </c>
      <c r="P27" s="29">
        <v>-1161269595</v>
      </c>
      <c r="R27" s="29">
        <v>0</v>
      </c>
      <c r="T27" s="29">
        <v>-1161269595</v>
      </c>
      <c r="V27" s="51">
        <v>-2.3E-2</v>
      </c>
      <c r="Z27" s="51"/>
    </row>
    <row r="28" spans="2:26" ht="21.75" thickBot="1" x14ac:dyDescent="0.6">
      <c r="B28" s="120" t="s">
        <v>80</v>
      </c>
      <c r="C28" s="50"/>
      <c r="D28" s="121">
        <f>SUM(D10:D27)</f>
        <v>0</v>
      </c>
      <c r="E28" s="50"/>
      <c r="F28" s="121">
        <f>SUM(F10:F27)</f>
        <v>2708447749</v>
      </c>
      <c r="G28" s="50"/>
      <c r="H28" s="121">
        <f>SUM(H10:H27)</f>
        <v>0</v>
      </c>
      <c r="I28" s="50"/>
      <c r="J28" s="121">
        <f>SUM(J10:J27)</f>
        <v>2708447749</v>
      </c>
      <c r="K28" s="50"/>
      <c r="L28" s="122">
        <f>SUM(L10:L27)</f>
        <v>0.56399999999999995</v>
      </c>
      <c r="M28" s="50"/>
      <c r="N28" s="121">
        <f>SUM(N10:N27)</f>
        <v>5114832960</v>
      </c>
      <c r="O28" s="50"/>
      <c r="P28" s="121">
        <f>SUM(P10:P27)</f>
        <v>-1845525716</v>
      </c>
      <c r="Q28" s="50"/>
      <c r="R28" s="121">
        <f>SUM(R10:R27)</f>
        <v>2300784494</v>
      </c>
      <c r="S28" s="50"/>
      <c r="T28" s="121">
        <f>SUM(T10:T27)</f>
        <v>5570091738</v>
      </c>
      <c r="U28" s="50"/>
      <c r="V28" s="122">
        <f>SUM(V10:V27)</f>
        <v>0.11050000000000004</v>
      </c>
    </row>
    <row r="29" spans="2:26" ht="21.75" thickTop="1" x14ac:dyDescent="0.55000000000000004">
      <c r="J29" s="117"/>
      <c r="V29" s="51"/>
    </row>
    <row r="30" spans="2:26" ht="30" x14ac:dyDescent="0.75">
      <c r="J30" s="117">
        <v>10</v>
      </c>
      <c r="L30" s="110"/>
    </row>
  </sheetData>
  <sortState xmlns:xlrd2="http://schemas.microsoft.com/office/spreadsheetml/2017/richdata2" ref="B10:V27">
    <sortCondition descending="1" ref="T10:T2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7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zoomScale="60" zoomScaleNormal="85" workbookViewId="0">
      <selection activeCell="P20" sqref="P20"/>
    </sheetView>
  </sheetViews>
  <sheetFormatPr defaultRowHeight="21" x14ac:dyDescent="0.55000000000000004"/>
  <cols>
    <col min="1" max="1" width="4.7109375" style="2" customWidth="1"/>
    <col min="2" max="2" width="43.1406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249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246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8" t="s">
        <v>1</v>
      </c>
      <c r="D7" s="155" t="s">
        <v>54</v>
      </c>
      <c r="E7" s="155" t="s">
        <v>54</v>
      </c>
      <c r="F7" s="155" t="s">
        <v>54</v>
      </c>
      <c r="G7" s="155" t="s">
        <v>54</v>
      </c>
      <c r="H7" s="155" t="s">
        <v>54</v>
      </c>
      <c r="J7" s="155" t="s">
        <v>47</v>
      </c>
      <c r="K7" s="155" t="s">
        <v>47</v>
      </c>
      <c r="L7" s="155" t="s">
        <v>47</v>
      </c>
      <c r="M7" s="155" t="s">
        <v>47</v>
      </c>
      <c r="N7" s="155" t="s">
        <v>47</v>
      </c>
      <c r="P7" s="155" t="s">
        <v>48</v>
      </c>
      <c r="Q7" s="155" t="s">
        <v>48</v>
      </c>
      <c r="R7" s="155" t="s">
        <v>48</v>
      </c>
      <c r="S7" s="155" t="s">
        <v>48</v>
      </c>
      <c r="T7" s="155" t="s">
        <v>48</v>
      </c>
    </row>
    <row r="8" spans="2:28" s="45" customFormat="1" ht="56.25" customHeight="1" x14ac:dyDescent="0.6">
      <c r="B8" s="158" t="s">
        <v>1</v>
      </c>
      <c r="D8" s="157" t="s">
        <v>55</v>
      </c>
      <c r="E8" s="63"/>
      <c r="F8" s="157" t="s">
        <v>56</v>
      </c>
      <c r="G8" s="63"/>
      <c r="H8" s="157" t="s">
        <v>57</v>
      </c>
      <c r="J8" s="157" t="s">
        <v>58</v>
      </c>
      <c r="K8" s="63"/>
      <c r="L8" s="157" t="s">
        <v>51</v>
      </c>
      <c r="M8" s="63"/>
      <c r="N8" s="157" t="s">
        <v>59</v>
      </c>
      <c r="P8" s="157" t="s">
        <v>58</v>
      </c>
      <c r="Q8" s="63"/>
      <c r="R8" s="157" t="s">
        <v>51</v>
      </c>
      <c r="S8" s="63"/>
      <c r="T8" s="157" t="s">
        <v>59</v>
      </c>
    </row>
    <row r="9" spans="2:28" s="45" customFormat="1" ht="36" customHeight="1" x14ac:dyDescent="0.6">
      <c r="B9" s="118" t="s">
        <v>138</v>
      </c>
      <c r="D9" s="118" t="s">
        <v>210</v>
      </c>
      <c r="F9" s="118">
        <v>40000</v>
      </c>
      <c r="H9" s="118">
        <v>27000</v>
      </c>
      <c r="J9" s="3">
        <v>0</v>
      </c>
      <c r="K9" s="3"/>
      <c r="L9" s="3">
        <v>0</v>
      </c>
      <c r="M9" s="3"/>
      <c r="N9" s="3">
        <v>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6" customHeight="1" x14ac:dyDescent="0.6">
      <c r="B10" s="118" t="s">
        <v>212</v>
      </c>
      <c r="D10" s="118" t="s">
        <v>219</v>
      </c>
      <c r="F10" s="118">
        <v>773340</v>
      </c>
      <c r="H10" s="118">
        <v>900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696006000</v>
      </c>
      <c r="Q10" s="3"/>
      <c r="R10" s="3">
        <v>0</v>
      </c>
      <c r="S10" s="3"/>
      <c r="T10" s="3">
        <v>696006000</v>
      </c>
    </row>
    <row r="11" spans="2:28" s="45" customFormat="1" ht="36" customHeight="1" x14ac:dyDescent="0.6">
      <c r="B11" s="118" t="s">
        <v>13</v>
      </c>
      <c r="D11" s="118" t="s">
        <v>191</v>
      </c>
      <c r="F11" s="118">
        <v>200000</v>
      </c>
      <c r="H11" s="118">
        <v>3370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674000000</v>
      </c>
      <c r="Q11" s="3"/>
      <c r="R11" s="3">
        <v>0</v>
      </c>
      <c r="S11" s="3"/>
      <c r="T11" s="3">
        <v>674000000</v>
      </c>
    </row>
    <row r="12" spans="2:28" s="45" customFormat="1" ht="36" customHeight="1" x14ac:dyDescent="0.6">
      <c r="B12" s="118" t="s">
        <v>117</v>
      </c>
      <c r="D12" s="118" t="s">
        <v>221</v>
      </c>
      <c r="F12" s="118">
        <v>60000</v>
      </c>
      <c r="H12" s="118">
        <v>11120</v>
      </c>
      <c r="J12" s="3">
        <v>0</v>
      </c>
      <c r="K12" s="3"/>
      <c r="L12" s="3">
        <v>0</v>
      </c>
      <c r="M12" s="3"/>
      <c r="N12" s="3">
        <v>0</v>
      </c>
      <c r="O12" s="3"/>
      <c r="P12" s="3">
        <v>667200000</v>
      </c>
      <c r="Q12" s="3"/>
      <c r="R12" s="3">
        <v>0</v>
      </c>
      <c r="S12" s="3"/>
      <c r="T12" s="3">
        <v>667200000</v>
      </c>
    </row>
    <row r="13" spans="2:28" s="45" customFormat="1" ht="36" customHeight="1" x14ac:dyDescent="0.6">
      <c r="B13" s="118" t="s">
        <v>116</v>
      </c>
      <c r="D13" s="118" t="s">
        <v>220</v>
      </c>
      <c r="F13" s="118">
        <v>80000</v>
      </c>
      <c r="H13" s="118">
        <v>8300</v>
      </c>
      <c r="J13" s="3">
        <v>0</v>
      </c>
      <c r="K13" s="3"/>
      <c r="L13" s="3">
        <v>0</v>
      </c>
      <c r="M13" s="3"/>
      <c r="N13" s="3">
        <v>0</v>
      </c>
      <c r="O13" s="3"/>
      <c r="P13" s="3">
        <v>664000000</v>
      </c>
      <c r="Q13" s="3"/>
      <c r="R13" s="3">
        <v>0</v>
      </c>
      <c r="S13" s="3"/>
      <c r="T13" s="3">
        <v>664000000</v>
      </c>
    </row>
    <row r="14" spans="2:28" s="45" customFormat="1" ht="36" customHeight="1" x14ac:dyDescent="0.6">
      <c r="B14" s="118" t="s">
        <v>164</v>
      </c>
      <c r="D14" s="118" t="s">
        <v>197</v>
      </c>
      <c r="F14" s="118">
        <v>39475</v>
      </c>
      <c r="H14" s="118">
        <v>15000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592125000</v>
      </c>
      <c r="Q14" s="3"/>
      <c r="R14" s="3">
        <v>0</v>
      </c>
      <c r="S14" s="3"/>
      <c r="T14" s="3">
        <v>592125000</v>
      </c>
    </row>
    <row r="15" spans="2:28" s="45" customFormat="1" ht="36" customHeight="1" x14ac:dyDescent="0.6">
      <c r="B15" s="118" t="s">
        <v>134</v>
      </c>
      <c r="D15" s="118" t="s">
        <v>222</v>
      </c>
      <c r="F15" s="118">
        <v>104000</v>
      </c>
      <c r="H15" s="118">
        <v>3646</v>
      </c>
      <c r="J15" s="3">
        <v>0</v>
      </c>
      <c r="K15" s="3"/>
      <c r="L15" s="3">
        <v>0</v>
      </c>
      <c r="M15" s="3"/>
      <c r="N15" s="3">
        <v>0</v>
      </c>
      <c r="O15" s="3"/>
      <c r="P15" s="3">
        <v>379184000</v>
      </c>
      <c r="Q15" s="3"/>
      <c r="R15" s="3">
        <v>0</v>
      </c>
      <c r="S15" s="3"/>
      <c r="T15" s="3">
        <v>379184000</v>
      </c>
    </row>
    <row r="16" spans="2:28" s="45" customFormat="1" ht="36" customHeight="1" x14ac:dyDescent="0.6">
      <c r="B16" s="118" t="s">
        <v>14</v>
      </c>
      <c r="D16" s="118" t="s">
        <v>223</v>
      </c>
      <c r="F16" s="118">
        <v>724528</v>
      </c>
      <c r="H16" s="118">
        <v>500</v>
      </c>
      <c r="J16" s="3">
        <v>0</v>
      </c>
      <c r="K16" s="3"/>
      <c r="L16" s="3">
        <v>0</v>
      </c>
      <c r="M16" s="3"/>
      <c r="N16" s="3">
        <v>0</v>
      </c>
      <c r="O16" s="3"/>
      <c r="P16" s="3">
        <v>362264000</v>
      </c>
      <c r="Q16" s="3"/>
      <c r="R16" s="3">
        <v>0</v>
      </c>
      <c r="S16" s="3"/>
      <c r="T16" s="3">
        <v>362264000</v>
      </c>
    </row>
    <row r="17" spans="2:20" s="45" customFormat="1" ht="36" customHeight="1" x14ac:dyDescent="0.6">
      <c r="B17" s="118" t="s">
        <v>180</v>
      </c>
      <c r="D17" s="118" t="s">
        <v>216</v>
      </c>
      <c r="F17" s="118">
        <v>71</v>
      </c>
      <c r="H17" s="118">
        <v>760</v>
      </c>
      <c r="J17" s="3">
        <v>0</v>
      </c>
      <c r="K17" s="3"/>
      <c r="L17" s="3">
        <v>0</v>
      </c>
      <c r="M17" s="3"/>
      <c r="N17" s="3">
        <v>0</v>
      </c>
      <c r="O17" s="3"/>
      <c r="P17" s="3">
        <v>53960</v>
      </c>
      <c r="Q17" s="3"/>
      <c r="R17" s="3">
        <v>0</v>
      </c>
      <c r="S17" s="3"/>
      <c r="T17" s="3">
        <v>53960</v>
      </c>
    </row>
    <row r="18" spans="2:20" s="4" customFormat="1" x14ac:dyDescent="0.55000000000000004">
      <c r="F18" s="29"/>
      <c r="H18" s="29"/>
      <c r="J18" s="29"/>
      <c r="L18" s="29"/>
      <c r="N18" s="29"/>
      <c r="P18" s="29"/>
      <c r="R18" s="29"/>
      <c r="T18" s="29"/>
    </row>
    <row r="19" spans="2:20" ht="21.75" thickBot="1" x14ac:dyDescent="0.6">
      <c r="B19" s="156" t="s">
        <v>80</v>
      </c>
      <c r="C19" s="156"/>
      <c r="D19" s="156"/>
      <c r="E19" s="156"/>
      <c r="F19" s="156"/>
      <c r="G19" s="156"/>
      <c r="H19" s="156"/>
      <c r="J19" s="10">
        <f>SUM(J9:J18)</f>
        <v>0</v>
      </c>
      <c r="L19" s="10">
        <f>SUM(L9:L18)</f>
        <v>0</v>
      </c>
      <c r="N19" s="10">
        <f>SUM(N9:N18)</f>
        <v>0</v>
      </c>
      <c r="P19" s="10">
        <f>SUM(P9:P18)</f>
        <v>5114832960</v>
      </c>
      <c r="R19" s="10">
        <f>SUM(R9:R18)</f>
        <v>0</v>
      </c>
      <c r="T19" s="10">
        <f>SUM(T9:T18)</f>
        <v>5114832960</v>
      </c>
    </row>
    <row r="20" spans="2:20" ht="21.75" thickTop="1" x14ac:dyDescent="0.55000000000000004"/>
    <row r="21" spans="2:20" ht="30" x14ac:dyDescent="0.75">
      <c r="J21" s="57">
        <v>11</v>
      </c>
    </row>
  </sheetData>
  <sortState xmlns:xlrd2="http://schemas.microsoft.com/office/spreadsheetml/2017/richdata2" ref="B18:T18">
    <sortCondition descending="1" ref="T18"/>
  </sortState>
  <mergeCells count="17">
    <mergeCell ref="H8"/>
    <mergeCell ref="D7:H7"/>
    <mergeCell ref="B2:T2"/>
    <mergeCell ref="B3:T3"/>
    <mergeCell ref="B4:T4"/>
    <mergeCell ref="B19:H19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</mergeCells>
  <printOptions horizontalCentered="1" verticalCentered="1"/>
  <pageMargins left="0.2" right="0.2" top="0" bottom="0" header="0" footer="0"/>
  <pageSetup paperSize="9" scale="74" orientation="landscape" r:id="rId1"/>
  <rowBreaks count="1" manualBreakCount="1">
    <brk id="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B2:AB38"/>
  <sheetViews>
    <sheetView rightToLeft="1" view="pageBreakPreview" topLeftCell="A15" zoomScale="85" zoomScaleNormal="100" zoomScaleSheetLayoutView="85" workbookViewId="0">
      <selection activeCell="D37" sqref="D3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6" t="s">
        <v>249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45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246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8" ht="61.5" customHeight="1" x14ac:dyDescent="0.55000000000000004"/>
    <row r="6" spans="2:2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L8" s="126" t="s">
        <v>48</v>
      </c>
      <c r="M8" s="126" t="s">
        <v>48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</row>
    <row r="9" spans="2:28" ht="64.5" customHeight="1" x14ac:dyDescent="0.65">
      <c r="B9" s="125" t="s">
        <v>1</v>
      </c>
      <c r="D9" s="129" t="s">
        <v>5</v>
      </c>
      <c r="E9" s="55"/>
      <c r="F9" s="129" t="s">
        <v>61</v>
      </c>
      <c r="G9" s="55"/>
      <c r="H9" s="129" t="s">
        <v>62</v>
      </c>
      <c r="I9" s="55"/>
      <c r="J9" s="129" t="s">
        <v>63</v>
      </c>
      <c r="K9" s="44"/>
      <c r="L9" s="129" t="s">
        <v>5</v>
      </c>
      <c r="M9" s="55"/>
      <c r="N9" s="129" t="s">
        <v>61</v>
      </c>
      <c r="O9" s="55"/>
      <c r="P9" s="129" t="s">
        <v>62</v>
      </c>
      <c r="Q9" s="55"/>
      <c r="R9" s="129" t="s">
        <v>63</v>
      </c>
    </row>
    <row r="10" spans="2:28" s="5" customFormat="1" ht="21.75" customHeight="1" x14ac:dyDescent="0.25">
      <c r="B10" s="105" t="s">
        <v>154</v>
      </c>
      <c r="D10" s="106">
        <v>46700</v>
      </c>
      <c r="F10" s="106">
        <v>32723762742</v>
      </c>
      <c r="H10" s="106">
        <v>33172434176</v>
      </c>
      <c r="J10" s="106">
        <v>-448671433</v>
      </c>
      <c r="L10" s="106">
        <v>46700</v>
      </c>
      <c r="N10" s="106">
        <v>32723762742</v>
      </c>
      <c r="P10" s="106">
        <v>26271707690</v>
      </c>
      <c r="R10" s="106">
        <v>6452055052</v>
      </c>
    </row>
    <row r="11" spans="2:28" s="5" customFormat="1" ht="21.75" customHeight="1" x14ac:dyDescent="0.25">
      <c r="B11" s="5" t="s">
        <v>118</v>
      </c>
      <c r="D11" s="31">
        <v>20060</v>
      </c>
      <c r="F11" s="31">
        <v>15593622543</v>
      </c>
      <c r="H11" s="31">
        <v>15702556674</v>
      </c>
      <c r="J11" s="31">
        <v>-108934130</v>
      </c>
      <c r="L11" s="31">
        <v>20060</v>
      </c>
      <c r="N11" s="31">
        <v>15593622543</v>
      </c>
      <c r="P11" s="31">
        <v>13350762156</v>
      </c>
      <c r="R11" s="31">
        <v>2242860387</v>
      </c>
    </row>
    <row r="12" spans="2:28" s="5" customFormat="1" ht="21.75" customHeight="1" x14ac:dyDescent="0.25">
      <c r="B12" s="5" t="s">
        <v>157</v>
      </c>
      <c r="D12" s="31">
        <v>17700</v>
      </c>
      <c r="F12" s="31">
        <v>11949758713</v>
      </c>
      <c r="H12" s="31">
        <v>12008689030</v>
      </c>
      <c r="J12" s="31">
        <v>-58930316</v>
      </c>
      <c r="L12" s="31">
        <v>17700</v>
      </c>
      <c r="N12" s="31">
        <v>11949758713</v>
      </c>
      <c r="P12" s="31">
        <v>10173090387</v>
      </c>
      <c r="R12" s="31">
        <v>1776668326</v>
      </c>
    </row>
    <row r="13" spans="2:28" s="5" customFormat="1" ht="21.75" customHeight="1" x14ac:dyDescent="0.25">
      <c r="B13" s="5" t="s">
        <v>205</v>
      </c>
      <c r="D13" s="31">
        <v>21900</v>
      </c>
      <c r="F13" s="31">
        <v>17810012350</v>
      </c>
      <c r="H13" s="31">
        <v>17807516202</v>
      </c>
      <c r="J13" s="31">
        <v>2496148</v>
      </c>
      <c r="L13" s="31">
        <v>21900</v>
      </c>
      <c r="N13" s="31">
        <v>17810012350</v>
      </c>
      <c r="P13" s="31">
        <v>17049790705</v>
      </c>
      <c r="R13" s="31">
        <v>760221645</v>
      </c>
    </row>
    <row r="14" spans="2:28" s="5" customFormat="1" ht="21.75" customHeight="1" x14ac:dyDescent="0.25">
      <c r="B14" s="5" t="s">
        <v>98</v>
      </c>
      <c r="D14" s="31">
        <v>5000</v>
      </c>
      <c r="F14" s="31">
        <v>3993326078</v>
      </c>
      <c r="H14" s="31">
        <v>3991516406</v>
      </c>
      <c r="J14" s="31">
        <v>1809672</v>
      </c>
      <c r="L14" s="31">
        <v>5000</v>
      </c>
      <c r="N14" s="31">
        <v>3993326078</v>
      </c>
      <c r="P14" s="31">
        <v>3365489894</v>
      </c>
      <c r="R14" s="31">
        <v>627836184</v>
      </c>
    </row>
    <row r="15" spans="2:28" s="5" customFormat="1" ht="21.75" customHeight="1" x14ac:dyDescent="0.25">
      <c r="B15" s="5" t="s">
        <v>201</v>
      </c>
      <c r="D15" s="31">
        <v>10500</v>
      </c>
      <c r="F15" s="31">
        <v>6568659214</v>
      </c>
      <c r="H15" s="31">
        <v>6597749441</v>
      </c>
      <c r="J15" s="31">
        <v>-29090226</v>
      </c>
      <c r="L15" s="31">
        <v>10500</v>
      </c>
      <c r="N15" s="31">
        <v>6568659214</v>
      </c>
      <c r="P15" s="31">
        <v>6038516279</v>
      </c>
      <c r="R15" s="31">
        <v>530142935</v>
      </c>
    </row>
    <row r="16" spans="2:28" s="5" customFormat="1" ht="21.75" customHeight="1" x14ac:dyDescent="0.25">
      <c r="B16" s="5" t="s">
        <v>208</v>
      </c>
      <c r="D16" s="31">
        <v>11000</v>
      </c>
      <c r="F16" s="31">
        <v>6771362468</v>
      </c>
      <c r="H16" s="31">
        <v>6818239528</v>
      </c>
      <c r="J16" s="31">
        <v>-46877059</v>
      </c>
      <c r="L16" s="31">
        <v>11000</v>
      </c>
      <c r="N16" s="31">
        <v>6771362468</v>
      </c>
      <c r="P16" s="31">
        <v>6400631832</v>
      </c>
      <c r="R16" s="31">
        <v>370730636</v>
      </c>
    </row>
    <row r="17" spans="2:18" s="5" customFormat="1" ht="21.75" customHeight="1" x14ac:dyDescent="0.25">
      <c r="B17" s="5" t="s">
        <v>211</v>
      </c>
      <c r="D17" s="31">
        <v>3225335</v>
      </c>
      <c r="F17" s="31">
        <v>15290101960</v>
      </c>
      <c r="H17" s="31">
        <v>14341083260</v>
      </c>
      <c r="J17" s="31">
        <v>949018700</v>
      </c>
      <c r="L17" s="31">
        <v>3225335</v>
      </c>
      <c r="N17" s="31">
        <v>15290101960</v>
      </c>
      <c r="P17" s="31">
        <v>14954161593</v>
      </c>
      <c r="R17" s="31">
        <v>335940367</v>
      </c>
    </row>
    <row r="18" spans="2:18" s="5" customFormat="1" ht="21.75" customHeight="1" x14ac:dyDescent="0.25">
      <c r="B18" s="5" t="s">
        <v>97</v>
      </c>
      <c r="D18" s="31">
        <v>6000</v>
      </c>
      <c r="F18" s="31">
        <v>4943223878</v>
      </c>
      <c r="H18" s="31">
        <v>4948614162</v>
      </c>
      <c r="J18" s="31">
        <v>-5390283</v>
      </c>
      <c r="L18" s="31">
        <v>6000</v>
      </c>
      <c r="N18" s="31">
        <v>4943223878</v>
      </c>
      <c r="P18" s="31">
        <v>4612122214</v>
      </c>
      <c r="R18" s="31">
        <v>331101664</v>
      </c>
    </row>
    <row r="19" spans="2:18" s="5" customFormat="1" ht="21.75" customHeight="1" x14ac:dyDescent="0.25">
      <c r="B19" s="5" t="s">
        <v>139</v>
      </c>
      <c r="D19" s="31">
        <v>2330</v>
      </c>
      <c r="F19" s="31">
        <v>2329577687</v>
      </c>
      <c r="H19" s="31">
        <v>2329577687</v>
      </c>
      <c r="J19" s="31">
        <v>0</v>
      </c>
      <c r="L19" s="31">
        <v>2330</v>
      </c>
      <c r="N19" s="31">
        <v>2329577687</v>
      </c>
      <c r="P19" s="31">
        <v>2073324141</v>
      </c>
      <c r="R19" s="31">
        <v>256253546</v>
      </c>
    </row>
    <row r="20" spans="2:18" s="5" customFormat="1" ht="21.75" customHeight="1" x14ac:dyDescent="0.25">
      <c r="B20" s="5" t="s">
        <v>96</v>
      </c>
      <c r="D20" s="31">
        <v>5100</v>
      </c>
      <c r="F20" s="31">
        <v>4126630912</v>
      </c>
      <c r="H20" s="31">
        <v>4132586632</v>
      </c>
      <c r="J20" s="31">
        <v>-5955719</v>
      </c>
      <c r="L20" s="31">
        <v>5100</v>
      </c>
      <c r="N20" s="31">
        <v>4126630912</v>
      </c>
      <c r="P20" s="31">
        <v>3881802446</v>
      </c>
      <c r="R20" s="31">
        <v>244828466</v>
      </c>
    </row>
    <row r="21" spans="2:18" s="5" customFormat="1" ht="21.75" customHeight="1" x14ac:dyDescent="0.25">
      <c r="B21" s="5" t="s">
        <v>121</v>
      </c>
      <c r="D21" s="31">
        <v>5000</v>
      </c>
      <c r="F21" s="31">
        <v>4194889538</v>
      </c>
      <c r="H21" s="31">
        <v>4202346326</v>
      </c>
      <c r="J21" s="31">
        <v>-7456787</v>
      </c>
      <c r="L21" s="31">
        <v>5000</v>
      </c>
      <c r="N21" s="31">
        <v>4194889538</v>
      </c>
      <c r="P21" s="31">
        <v>3953229849</v>
      </c>
      <c r="R21" s="31">
        <v>241659689</v>
      </c>
    </row>
    <row r="22" spans="2:18" s="5" customFormat="1" ht="21.75" customHeight="1" x14ac:dyDescent="0.25">
      <c r="B22" s="5" t="s">
        <v>174</v>
      </c>
      <c r="D22" s="31">
        <v>161117</v>
      </c>
      <c r="F22" s="31">
        <v>4042396851</v>
      </c>
      <c r="H22" s="31">
        <v>3806964071</v>
      </c>
      <c r="J22" s="31">
        <v>235432780</v>
      </c>
      <c r="L22" s="31">
        <v>161117</v>
      </c>
      <c r="N22" s="31">
        <v>4042396851</v>
      </c>
      <c r="P22" s="31">
        <v>3894798892</v>
      </c>
      <c r="R22" s="31">
        <v>147597959</v>
      </c>
    </row>
    <row r="23" spans="2:18" s="5" customFormat="1" ht="21.75" customHeight="1" x14ac:dyDescent="0.25">
      <c r="B23" s="5" t="s">
        <v>237</v>
      </c>
      <c r="D23" s="31">
        <v>257135</v>
      </c>
      <c r="F23" s="31">
        <v>2180311048</v>
      </c>
      <c r="H23" s="31">
        <v>2072817889</v>
      </c>
      <c r="J23" s="31">
        <v>107493159</v>
      </c>
      <c r="L23" s="31">
        <v>257135</v>
      </c>
      <c r="N23" s="31">
        <v>2180311048</v>
      </c>
      <c r="P23" s="31">
        <v>2075543298</v>
      </c>
      <c r="R23" s="31">
        <v>104767750</v>
      </c>
    </row>
    <row r="24" spans="2:18" s="5" customFormat="1" ht="21.75" customHeight="1" x14ac:dyDescent="0.25">
      <c r="B24" s="5" t="s">
        <v>241</v>
      </c>
      <c r="D24" s="31">
        <v>8300</v>
      </c>
      <c r="F24" s="31">
        <v>5399499163</v>
      </c>
      <c r="H24" s="31">
        <v>5424627008</v>
      </c>
      <c r="J24" s="31">
        <v>-25127844</v>
      </c>
      <c r="L24" s="31">
        <v>8300</v>
      </c>
      <c r="N24" s="31">
        <v>5399499163</v>
      </c>
      <c r="P24" s="31">
        <v>5315139188</v>
      </c>
      <c r="R24" s="31">
        <v>84359975</v>
      </c>
    </row>
    <row r="25" spans="2:18" s="5" customFormat="1" ht="21.75" customHeight="1" x14ac:dyDescent="0.25">
      <c r="B25" s="5" t="s">
        <v>236</v>
      </c>
      <c r="D25" s="31">
        <v>32352</v>
      </c>
      <c r="F25" s="31">
        <v>1497024985</v>
      </c>
      <c r="H25" s="31">
        <v>1395722543</v>
      </c>
      <c r="J25" s="31">
        <v>101302442</v>
      </c>
      <c r="L25" s="31">
        <v>32352</v>
      </c>
      <c r="N25" s="31">
        <v>1497024985</v>
      </c>
      <c r="P25" s="31">
        <v>1413234856</v>
      </c>
      <c r="R25" s="31">
        <v>83790129</v>
      </c>
    </row>
    <row r="26" spans="2:18" s="5" customFormat="1" ht="21.75" customHeight="1" x14ac:dyDescent="0.25">
      <c r="B26" s="5" t="s">
        <v>213</v>
      </c>
      <c r="D26" s="31">
        <v>6544</v>
      </c>
      <c r="F26" s="31">
        <v>715622002</v>
      </c>
      <c r="H26" s="31">
        <v>738714976</v>
      </c>
      <c r="J26" s="31">
        <v>-23092973</v>
      </c>
      <c r="L26" s="31">
        <v>6544</v>
      </c>
      <c r="N26" s="31">
        <v>715622002</v>
      </c>
      <c r="P26" s="31">
        <v>698395181</v>
      </c>
      <c r="R26" s="31">
        <v>17226821</v>
      </c>
    </row>
    <row r="27" spans="2:18" s="5" customFormat="1" ht="21.75" customHeight="1" x14ac:dyDescent="0.25">
      <c r="B27" s="5" t="s">
        <v>164</v>
      </c>
      <c r="D27" s="31">
        <v>182</v>
      </c>
      <c r="F27" s="31">
        <v>26721455</v>
      </c>
      <c r="H27" s="31">
        <v>25418852</v>
      </c>
      <c r="J27" s="31">
        <v>1302603</v>
      </c>
      <c r="L27" s="31">
        <v>182</v>
      </c>
      <c r="N27" s="31">
        <v>26721455</v>
      </c>
      <c r="P27" s="31">
        <v>20778329</v>
      </c>
      <c r="R27" s="31">
        <v>5943126</v>
      </c>
    </row>
    <row r="28" spans="2:18" s="5" customFormat="1" ht="21.75" customHeight="1" x14ac:dyDescent="0.25">
      <c r="B28" s="5" t="s">
        <v>142</v>
      </c>
      <c r="D28" s="31">
        <v>5</v>
      </c>
      <c r="F28" s="31">
        <v>4884114</v>
      </c>
      <c r="H28" s="31">
        <v>4950132</v>
      </c>
      <c r="J28" s="31">
        <v>-66017</v>
      </c>
      <c r="L28" s="31">
        <v>5</v>
      </c>
      <c r="N28" s="31">
        <v>4884114</v>
      </c>
      <c r="P28" s="31">
        <v>4759637</v>
      </c>
      <c r="R28" s="31">
        <v>124477</v>
      </c>
    </row>
    <row r="29" spans="2:18" s="5" customFormat="1" ht="21.75" customHeight="1" x14ac:dyDescent="0.25">
      <c r="B29" s="5" t="s">
        <v>238</v>
      </c>
      <c r="D29" s="31">
        <v>12000</v>
      </c>
      <c r="F29" s="31">
        <v>11868308479</v>
      </c>
      <c r="H29" s="31">
        <v>11995365445</v>
      </c>
      <c r="J29" s="31">
        <v>-127056965</v>
      </c>
      <c r="L29" s="31">
        <v>12000</v>
      </c>
      <c r="N29" s="31">
        <v>11868308479</v>
      </c>
      <c r="P29" s="31">
        <v>11872611517</v>
      </c>
      <c r="R29" s="31">
        <v>-4303037</v>
      </c>
    </row>
    <row r="30" spans="2:18" s="5" customFormat="1" ht="21.75" customHeight="1" x14ac:dyDescent="0.25">
      <c r="B30" s="5" t="s">
        <v>199</v>
      </c>
      <c r="D30" s="31">
        <v>125813</v>
      </c>
      <c r="F30" s="31">
        <v>4255941962</v>
      </c>
      <c r="H30" s="31">
        <v>3774443973</v>
      </c>
      <c r="J30" s="31">
        <v>481497989</v>
      </c>
      <c r="L30" s="31">
        <v>125813</v>
      </c>
      <c r="N30" s="31">
        <v>4255941962</v>
      </c>
      <c r="P30" s="31">
        <v>4286231827</v>
      </c>
      <c r="R30" s="31">
        <v>-30289864</v>
      </c>
    </row>
    <row r="31" spans="2:18" s="5" customFormat="1" ht="21.75" customHeight="1" x14ac:dyDescent="0.25">
      <c r="B31" s="5" t="s">
        <v>117</v>
      </c>
      <c r="D31" s="31">
        <v>31071</v>
      </c>
      <c r="F31" s="31">
        <v>2344257081</v>
      </c>
      <c r="H31" s="31">
        <v>2338079855</v>
      </c>
      <c r="J31" s="31">
        <v>6177226</v>
      </c>
      <c r="L31" s="31">
        <v>31071</v>
      </c>
      <c r="N31" s="31">
        <v>2344257081</v>
      </c>
      <c r="P31" s="31">
        <v>2490966183</v>
      </c>
      <c r="R31" s="31">
        <v>-146709101</v>
      </c>
    </row>
    <row r="32" spans="2:18" s="5" customFormat="1" ht="21.75" customHeight="1" x14ac:dyDescent="0.25">
      <c r="B32" s="5" t="s">
        <v>134</v>
      </c>
      <c r="D32" s="31">
        <v>104000</v>
      </c>
      <c r="F32" s="31">
        <v>2258879220</v>
      </c>
      <c r="H32" s="31">
        <v>2114145540</v>
      </c>
      <c r="J32" s="31">
        <v>144733680</v>
      </c>
      <c r="L32" s="31">
        <v>104000</v>
      </c>
      <c r="N32" s="31">
        <v>2258879220</v>
      </c>
      <c r="P32" s="31">
        <v>2460472561</v>
      </c>
      <c r="R32" s="31">
        <v>-201593341</v>
      </c>
    </row>
    <row r="33" spans="2:18" s="5" customFormat="1" ht="21.75" customHeight="1" x14ac:dyDescent="0.25">
      <c r="B33" s="5" t="s">
        <v>212</v>
      </c>
      <c r="D33" s="31">
        <v>773340</v>
      </c>
      <c r="F33" s="31">
        <v>6734150372</v>
      </c>
      <c r="H33" s="31">
        <v>6319031513</v>
      </c>
      <c r="J33" s="31">
        <v>415118859</v>
      </c>
      <c r="L33" s="31">
        <v>773340</v>
      </c>
      <c r="N33" s="31">
        <v>6734150372</v>
      </c>
      <c r="P33" s="31">
        <v>7002664273</v>
      </c>
      <c r="R33" s="31">
        <v>-268513900</v>
      </c>
    </row>
    <row r="34" spans="2:18" s="5" customFormat="1" ht="21.75" customHeight="1" x14ac:dyDescent="0.25">
      <c r="B34" s="5" t="s">
        <v>116</v>
      </c>
      <c r="D34" s="31">
        <v>120000</v>
      </c>
      <c r="F34" s="31">
        <v>2157883740</v>
      </c>
      <c r="H34" s="31">
        <v>2104205040</v>
      </c>
      <c r="J34" s="31">
        <v>53678700</v>
      </c>
      <c r="L34" s="31">
        <v>120000</v>
      </c>
      <c r="N34" s="31">
        <v>2157883740</v>
      </c>
      <c r="P34" s="31">
        <v>2890299807</v>
      </c>
      <c r="R34" s="31">
        <v>-732416067</v>
      </c>
    </row>
    <row r="35" spans="2:18" s="5" customFormat="1" ht="21.75" customHeight="1" x14ac:dyDescent="0.25">
      <c r="B35" s="5" t="s">
        <v>198</v>
      </c>
      <c r="D35" s="31">
        <v>139527</v>
      </c>
      <c r="F35" s="31">
        <v>5166456334</v>
      </c>
      <c r="H35" s="31">
        <v>4930671750</v>
      </c>
      <c r="J35" s="31">
        <v>235784584</v>
      </c>
      <c r="L35" s="31">
        <v>139527</v>
      </c>
      <c r="N35" s="31">
        <v>5166456334</v>
      </c>
      <c r="P35" s="31">
        <v>6327725930</v>
      </c>
      <c r="R35" s="31">
        <v>-1161269595</v>
      </c>
    </row>
    <row r="36" spans="2:18" s="5" customFormat="1" ht="30.75" customHeight="1" thickBot="1" x14ac:dyDescent="0.3">
      <c r="B36" s="107" t="s">
        <v>80</v>
      </c>
      <c r="D36" s="108">
        <f>SUM(D10:D35)</f>
        <v>5148011</v>
      </c>
      <c r="F36" s="108">
        <f>SUM(F10:F35)</f>
        <v>174947264889</v>
      </c>
      <c r="H36" s="108">
        <f>SUM(H10:H35)</f>
        <v>173098068111</v>
      </c>
      <c r="J36" s="108">
        <f>SUM(J10:J35)</f>
        <v>1849196790</v>
      </c>
      <c r="L36" s="108">
        <f>SUM(L10:L35)</f>
        <v>5148011</v>
      </c>
      <c r="N36" s="108">
        <f>SUM(N10:N35)</f>
        <v>174947264889</v>
      </c>
      <c r="P36" s="108">
        <f>SUM(P10:P35)</f>
        <v>162878250665</v>
      </c>
      <c r="R36" s="108">
        <f>SUM(R10:R35)</f>
        <v>12069014229</v>
      </c>
    </row>
    <row r="37" spans="2:18" ht="21.75" thickTop="1" x14ac:dyDescent="0.55000000000000004"/>
    <row r="38" spans="2:18" ht="30" x14ac:dyDescent="0.75">
      <c r="J38" s="62">
        <v>12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53"/>
  <sheetViews>
    <sheetView rightToLeft="1" view="pageBreakPreview" topLeftCell="A13" zoomScale="55" zoomScaleNormal="100" zoomScaleSheetLayoutView="55" workbookViewId="0">
      <selection activeCell="D52" sqref="D5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4" t="s">
        <v>249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246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s="4" customFormat="1" ht="63" customHeight="1" x14ac:dyDescent="0.55000000000000004">
      <c r="B9" s="147" t="s">
        <v>1</v>
      </c>
      <c r="D9" s="127" t="s">
        <v>5</v>
      </c>
      <c r="E9" s="50"/>
      <c r="F9" s="127" t="s">
        <v>61</v>
      </c>
      <c r="G9" s="50"/>
      <c r="H9" s="127" t="s">
        <v>62</v>
      </c>
      <c r="I9" s="50"/>
      <c r="J9" s="127" t="s">
        <v>64</v>
      </c>
      <c r="L9" s="127" t="s">
        <v>5</v>
      </c>
      <c r="M9" s="50"/>
      <c r="N9" s="127" t="s">
        <v>61</v>
      </c>
      <c r="O9" s="50"/>
      <c r="P9" s="127" t="s">
        <v>62</v>
      </c>
      <c r="Q9" s="50"/>
      <c r="R9" s="127" t="s">
        <v>64</v>
      </c>
    </row>
    <row r="10" spans="2:28" ht="24" customHeight="1" x14ac:dyDescent="0.55000000000000004">
      <c r="B10" s="46" t="s">
        <v>156</v>
      </c>
      <c r="D10" s="9">
        <v>0</v>
      </c>
      <c r="F10" s="9">
        <v>0</v>
      </c>
      <c r="H10" s="9">
        <v>0</v>
      </c>
      <c r="J10" s="9">
        <v>0</v>
      </c>
      <c r="L10" s="9">
        <v>18123</v>
      </c>
      <c r="N10" s="9">
        <v>18123000000</v>
      </c>
      <c r="P10" s="9">
        <v>16486693843</v>
      </c>
      <c r="R10" s="9">
        <v>1636306157</v>
      </c>
    </row>
    <row r="11" spans="2:28" ht="24" customHeight="1" x14ac:dyDescent="0.55000000000000004">
      <c r="B11" s="2" t="s">
        <v>168</v>
      </c>
      <c r="D11" s="3">
        <v>0</v>
      </c>
      <c r="F11" s="3">
        <v>0</v>
      </c>
      <c r="H11" s="3">
        <v>0</v>
      </c>
      <c r="J11" s="3">
        <v>0</v>
      </c>
      <c r="L11" s="3">
        <v>19300</v>
      </c>
      <c r="N11" s="3">
        <v>18993609131</v>
      </c>
      <c r="P11" s="3">
        <v>17588655766</v>
      </c>
      <c r="R11" s="3">
        <v>1404953365</v>
      </c>
    </row>
    <row r="12" spans="2:28" ht="24" customHeight="1" x14ac:dyDescent="0.55000000000000004">
      <c r="B12" s="2" t="s">
        <v>164</v>
      </c>
      <c r="D12" s="3">
        <v>0</v>
      </c>
      <c r="F12" s="3">
        <v>0</v>
      </c>
      <c r="H12" s="3">
        <v>0</v>
      </c>
      <c r="J12" s="3">
        <v>0</v>
      </c>
      <c r="L12" s="3">
        <v>39293</v>
      </c>
      <c r="N12" s="3">
        <v>5816282960</v>
      </c>
      <c r="P12" s="3">
        <v>4485949883</v>
      </c>
      <c r="R12" s="3">
        <v>1330333077</v>
      </c>
    </row>
    <row r="13" spans="2:28" ht="24" customHeight="1" x14ac:dyDescent="0.55000000000000004">
      <c r="B13" s="2" t="s">
        <v>167</v>
      </c>
      <c r="D13" s="3">
        <v>0</v>
      </c>
      <c r="F13" s="3">
        <v>0</v>
      </c>
      <c r="H13" s="3">
        <v>0</v>
      </c>
      <c r="J13" s="3">
        <v>0</v>
      </c>
      <c r="L13" s="3">
        <v>10000</v>
      </c>
      <c r="N13" s="3">
        <v>8998368750</v>
      </c>
      <c r="P13" s="3">
        <v>7898568125</v>
      </c>
      <c r="R13" s="3">
        <v>1099800625</v>
      </c>
    </row>
    <row r="14" spans="2:28" ht="24" customHeight="1" x14ac:dyDescent="0.55000000000000004">
      <c r="B14" s="2" t="s">
        <v>154</v>
      </c>
      <c r="D14" s="3">
        <v>2300</v>
      </c>
      <c r="F14" s="3">
        <v>1600205914</v>
      </c>
      <c r="H14" s="3">
        <v>1293895669</v>
      </c>
      <c r="J14" s="3">
        <v>306310245</v>
      </c>
      <c r="L14" s="3">
        <v>8000</v>
      </c>
      <c r="N14" s="3">
        <v>5436610443</v>
      </c>
      <c r="P14" s="3">
        <v>4434971431</v>
      </c>
      <c r="R14" s="3">
        <v>1001639012</v>
      </c>
    </row>
    <row r="15" spans="2:28" ht="24" customHeight="1" x14ac:dyDescent="0.55000000000000004">
      <c r="B15" s="2" t="s">
        <v>163</v>
      </c>
      <c r="D15" s="3">
        <v>0</v>
      </c>
      <c r="F15" s="3">
        <v>0</v>
      </c>
      <c r="H15" s="3">
        <v>0</v>
      </c>
      <c r="J15" s="3">
        <v>0</v>
      </c>
      <c r="L15" s="3">
        <v>500000</v>
      </c>
      <c r="N15" s="3">
        <v>7177041124</v>
      </c>
      <c r="P15" s="3">
        <v>6207842250</v>
      </c>
      <c r="R15" s="3">
        <v>969198874</v>
      </c>
    </row>
    <row r="16" spans="2:28" ht="24" customHeight="1" x14ac:dyDescent="0.55000000000000004">
      <c r="B16" s="2" t="s">
        <v>173</v>
      </c>
      <c r="D16" s="3">
        <v>0</v>
      </c>
      <c r="F16" s="3">
        <v>0</v>
      </c>
      <c r="H16" s="3">
        <v>0</v>
      </c>
      <c r="J16" s="3">
        <v>0</v>
      </c>
      <c r="L16" s="3">
        <v>10200</v>
      </c>
      <c r="N16" s="3">
        <v>10200000000</v>
      </c>
      <c r="P16" s="3">
        <v>9366564386</v>
      </c>
      <c r="R16" s="3">
        <v>833435614</v>
      </c>
    </row>
    <row r="17" spans="2:18" ht="24" customHeight="1" x14ac:dyDescent="0.55000000000000004">
      <c r="B17" s="2" t="s">
        <v>159</v>
      </c>
      <c r="D17" s="3">
        <v>0</v>
      </c>
      <c r="F17" s="3">
        <v>0</v>
      </c>
      <c r="H17" s="3">
        <v>0</v>
      </c>
      <c r="J17" s="3">
        <v>0</v>
      </c>
      <c r="L17" s="3">
        <v>19800</v>
      </c>
      <c r="N17" s="3">
        <v>19800000000</v>
      </c>
      <c r="P17" s="3">
        <v>19024915633</v>
      </c>
      <c r="R17" s="3">
        <v>775084367</v>
      </c>
    </row>
    <row r="18" spans="2:18" ht="24" customHeight="1" x14ac:dyDescent="0.55000000000000004">
      <c r="B18" s="2" t="s">
        <v>138</v>
      </c>
      <c r="D18" s="3">
        <v>0</v>
      </c>
      <c r="F18" s="3">
        <v>0</v>
      </c>
      <c r="H18" s="3">
        <v>0</v>
      </c>
      <c r="J18" s="3">
        <v>0</v>
      </c>
      <c r="L18" s="3">
        <v>40000</v>
      </c>
      <c r="N18" s="3">
        <v>5856630976</v>
      </c>
      <c r="P18" s="3">
        <v>5158324260</v>
      </c>
      <c r="R18" s="3">
        <v>698306716</v>
      </c>
    </row>
    <row r="19" spans="2:18" ht="24" customHeight="1" x14ac:dyDescent="0.55000000000000004">
      <c r="B19" s="2" t="s">
        <v>166</v>
      </c>
      <c r="D19" s="3">
        <v>0</v>
      </c>
      <c r="F19" s="3">
        <v>0</v>
      </c>
      <c r="H19" s="3">
        <v>0</v>
      </c>
      <c r="J19" s="3">
        <v>0</v>
      </c>
      <c r="L19" s="3">
        <v>10000</v>
      </c>
      <c r="N19" s="3">
        <v>9170937467</v>
      </c>
      <c r="P19" s="3">
        <v>8478463000</v>
      </c>
      <c r="R19" s="3">
        <v>692474467</v>
      </c>
    </row>
    <row r="20" spans="2:18" ht="24" customHeight="1" x14ac:dyDescent="0.55000000000000004">
      <c r="B20" s="2" t="s">
        <v>144</v>
      </c>
      <c r="D20" s="3">
        <v>0</v>
      </c>
      <c r="F20" s="3">
        <v>0</v>
      </c>
      <c r="H20" s="3">
        <v>0</v>
      </c>
      <c r="J20" s="3">
        <v>0</v>
      </c>
      <c r="L20" s="3">
        <v>6800</v>
      </c>
      <c r="N20" s="3">
        <v>6800000000</v>
      </c>
      <c r="P20" s="3">
        <v>6118890750</v>
      </c>
      <c r="R20" s="3">
        <v>681109250</v>
      </c>
    </row>
    <row r="21" spans="2:18" ht="24" customHeight="1" x14ac:dyDescent="0.55000000000000004">
      <c r="B21" s="2" t="s">
        <v>169</v>
      </c>
      <c r="D21" s="3">
        <v>0</v>
      </c>
      <c r="F21" s="3">
        <v>0</v>
      </c>
      <c r="H21" s="3">
        <v>0</v>
      </c>
      <c r="J21" s="3">
        <v>0</v>
      </c>
      <c r="L21" s="3">
        <v>5000</v>
      </c>
      <c r="N21" s="3">
        <v>5000000000</v>
      </c>
      <c r="P21" s="3">
        <v>4444089362</v>
      </c>
      <c r="R21" s="3">
        <v>555910638</v>
      </c>
    </row>
    <row r="22" spans="2:18" ht="24" customHeight="1" x14ac:dyDescent="0.55000000000000004">
      <c r="B22" s="2" t="s">
        <v>204</v>
      </c>
      <c r="D22" s="3">
        <v>0</v>
      </c>
      <c r="F22" s="3">
        <v>0</v>
      </c>
      <c r="H22" s="3">
        <v>0</v>
      </c>
      <c r="J22" s="3">
        <v>0</v>
      </c>
      <c r="L22" s="3">
        <v>8200</v>
      </c>
      <c r="N22" s="3">
        <v>8200000000</v>
      </c>
      <c r="P22" s="3">
        <v>7688273246</v>
      </c>
      <c r="R22" s="3">
        <v>511726754</v>
      </c>
    </row>
    <row r="23" spans="2:18" ht="24" customHeight="1" x14ac:dyDescent="0.55000000000000004">
      <c r="B23" s="2" t="s">
        <v>134</v>
      </c>
      <c r="D23" s="3">
        <v>0</v>
      </c>
      <c r="F23" s="3">
        <v>0</v>
      </c>
      <c r="H23" s="3">
        <v>0</v>
      </c>
      <c r="J23" s="3">
        <v>0</v>
      </c>
      <c r="L23" s="3">
        <v>96000</v>
      </c>
      <c r="N23" s="3">
        <v>2777234179</v>
      </c>
      <c r="P23" s="3">
        <v>2271205439</v>
      </c>
      <c r="R23" s="3">
        <v>506028740</v>
      </c>
    </row>
    <row r="24" spans="2:18" ht="24" customHeight="1" x14ac:dyDescent="0.55000000000000004">
      <c r="B24" s="2" t="s">
        <v>118</v>
      </c>
      <c r="D24" s="3">
        <v>600</v>
      </c>
      <c r="F24" s="3">
        <v>466173495</v>
      </c>
      <c r="H24" s="3">
        <v>399324890</v>
      </c>
      <c r="J24" s="3">
        <v>66848605</v>
      </c>
      <c r="L24" s="3">
        <v>9300</v>
      </c>
      <c r="N24" s="3">
        <v>6571782657</v>
      </c>
      <c r="P24" s="3">
        <v>6087147175</v>
      </c>
      <c r="R24" s="3">
        <v>484635482</v>
      </c>
    </row>
    <row r="25" spans="2:18" ht="24" customHeight="1" x14ac:dyDescent="0.55000000000000004">
      <c r="B25" s="2" t="s">
        <v>174</v>
      </c>
      <c r="D25" s="3">
        <v>0</v>
      </c>
      <c r="F25" s="3">
        <v>0</v>
      </c>
      <c r="H25" s="3">
        <v>0</v>
      </c>
      <c r="J25" s="3">
        <v>0</v>
      </c>
      <c r="L25" s="3">
        <v>136883</v>
      </c>
      <c r="N25" s="3">
        <v>3727446854</v>
      </c>
      <c r="P25" s="3">
        <v>3308972702</v>
      </c>
      <c r="R25" s="3">
        <v>418474152</v>
      </c>
    </row>
    <row r="26" spans="2:18" ht="24" customHeight="1" x14ac:dyDescent="0.55000000000000004">
      <c r="B26" s="2" t="s">
        <v>96</v>
      </c>
      <c r="D26" s="3">
        <v>0</v>
      </c>
      <c r="F26" s="3">
        <v>0</v>
      </c>
      <c r="H26" s="3">
        <v>0</v>
      </c>
      <c r="J26" s="3">
        <v>0</v>
      </c>
      <c r="L26" s="3">
        <v>9900</v>
      </c>
      <c r="N26" s="3">
        <v>7092262297</v>
      </c>
      <c r="P26" s="3">
        <v>6691780894</v>
      </c>
      <c r="R26" s="3">
        <v>400481403</v>
      </c>
    </row>
    <row r="27" spans="2:18" ht="24" customHeight="1" x14ac:dyDescent="0.55000000000000004">
      <c r="B27" s="2" t="s">
        <v>157</v>
      </c>
      <c r="D27" s="3">
        <v>0</v>
      </c>
      <c r="F27" s="3">
        <v>0</v>
      </c>
      <c r="H27" s="3">
        <v>0</v>
      </c>
      <c r="J27" s="3">
        <v>0</v>
      </c>
      <c r="L27" s="3">
        <v>7800</v>
      </c>
      <c r="N27" s="3">
        <v>4601555820</v>
      </c>
      <c r="P27" s="3">
        <v>4211236575</v>
      </c>
      <c r="R27" s="3">
        <v>390319245</v>
      </c>
    </row>
    <row r="28" spans="2:18" ht="24" customHeight="1" x14ac:dyDescent="0.55000000000000004">
      <c r="B28" s="2" t="s">
        <v>200</v>
      </c>
      <c r="D28" s="3">
        <v>0</v>
      </c>
      <c r="F28" s="3">
        <v>0</v>
      </c>
      <c r="H28" s="3">
        <v>0</v>
      </c>
      <c r="J28" s="3">
        <v>0</v>
      </c>
      <c r="L28" s="3">
        <v>10000</v>
      </c>
      <c r="N28" s="3">
        <v>10000000000</v>
      </c>
      <c r="P28" s="3">
        <v>9711759937</v>
      </c>
      <c r="R28" s="3">
        <v>288240063</v>
      </c>
    </row>
    <row r="29" spans="2:18" ht="24" customHeight="1" x14ac:dyDescent="0.55000000000000004">
      <c r="B29" s="2" t="s">
        <v>97</v>
      </c>
      <c r="D29" s="3">
        <v>100</v>
      </c>
      <c r="F29" s="3">
        <v>82404063</v>
      </c>
      <c r="H29" s="3">
        <v>76868704</v>
      </c>
      <c r="J29" s="3">
        <v>5535359</v>
      </c>
      <c r="L29" s="3">
        <v>4500</v>
      </c>
      <c r="N29" s="3">
        <v>3296663378</v>
      </c>
      <c r="P29" s="3">
        <v>3021175523</v>
      </c>
      <c r="R29" s="3">
        <v>275487855</v>
      </c>
    </row>
    <row r="30" spans="2:18" ht="24" customHeight="1" x14ac:dyDescent="0.55000000000000004">
      <c r="B30" s="2" t="s">
        <v>117</v>
      </c>
      <c r="D30" s="3">
        <v>0</v>
      </c>
      <c r="F30" s="3">
        <v>0</v>
      </c>
      <c r="H30" s="3">
        <v>0</v>
      </c>
      <c r="J30" s="3">
        <v>0</v>
      </c>
      <c r="L30" s="3">
        <v>28929</v>
      </c>
      <c r="N30" s="3">
        <v>2509314302</v>
      </c>
      <c r="P30" s="3">
        <v>2319241767</v>
      </c>
      <c r="R30" s="3">
        <v>190072535</v>
      </c>
    </row>
    <row r="31" spans="2:18" ht="24" customHeight="1" x14ac:dyDescent="0.55000000000000004">
      <c r="B31" s="2" t="s">
        <v>181</v>
      </c>
      <c r="D31" s="3">
        <v>400</v>
      </c>
      <c r="F31" s="3">
        <v>400000000</v>
      </c>
      <c r="H31" s="3">
        <v>379292733</v>
      </c>
      <c r="J31" s="3">
        <v>20707267</v>
      </c>
      <c r="L31" s="3">
        <v>8400</v>
      </c>
      <c r="N31" s="3">
        <v>7501912545</v>
      </c>
      <c r="P31" s="3">
        <v>7356557133</v>
      </c>
      <c r="R31" s="3">
        <v>145355412</v>
      </c>
    </row>
    <row r="32" spans="2:18" ht="24" customHeight="1" x14ac:dyDescent="0.55000000000000004">
      <c r="B32" s="2" t="s">
        <v>175</v>
      </c>
      <c r="D32" s="3">
        <v>0</v>
      </c>
      <c r="F32" s="3">
        <v>0</v>
      </c>
      <c r="H32" s="3">
        <v>0</v>
      </c>
      <c r="J32" s="3">
        <v>0</v>
      </c>
      <c r="L32" s="3">
        <v>5000</v>
      </c>
      <c r="N32" s="3">
        <v>5000000000</v>
      </c>
      <c r="P32" s="3">
        <v>4934894287</v>
      </c>
      <c r="R32" s="3">
        <v>65105713</v>
      </c>
    </row>
    <row r="33" spans="2:18" ht="24" customHeight="1" x14ac:dyDescent="0.55000000000000004">
      <c r="B33" s="2" t="s">
        <v>121</v>
      </c>
      <c r="D33" s="3">
        <v>200</v>
      </c>
      <c r="F33" s="3">
        <v>167791584</v>
      </c>
      <c r="H33" s="3">
        <v>158129194</v>
      </c>
      <c r="J33" s="3">
        <v>9662390</v>
      </c>
      <c r="L33" s="3">
        <v>1900</v>
      </c>
      <c r="N33" s="3">
        <v>1458888534</v>
      </c>
      <c r="P33" s="3">
        <v>1422245266</v>
      </c>
      <c r="R33" s="3">
        <v>36643268</v>
      </c>
    </row>
    <row r="34" spans="2:18" ht="24" customHeight="1" x14ac:dyDescent="0.55000000000000004">
      <c r="B34" s="2" t="s">
        <v>225</v>
      </c>
      <c r="D34" s="3">
        <v>0</v>
      </c>
      <c r="F34" s="3">
        <v>0</v>
      </c>
      <c r="H34" s="3">
        <v>0</v>
      </c>
      <c r="J34" s="3">
        <v>0</v>
      </c>
      <c r="L34" s="3">
        <v>6000</v>
      </c>
      <c r="N34" s="3">
        <v>5865496692</v>
      </c>
      <c r="P34" s="3">
        <v>5842058680</v>
      </c>
      <c r="R34" s="3">
        <v>23438012</v>
      </c>
    </row>
    <row r="35" spans="2:18" ht="24" customHeight="1" x14ac:dyDescent="0.55000000000000004">
      <c r="B35" s="2" t="s">
        <v>208</v>
      </c>
      <c r="D35" s="3">
        <v>400</v>
      </c>
      <c r="F35" s="3">
        <v>246635290</v>
      </c>
      <c r="H35" s="3">
        <v>232750248</v>
      </c>
      <c r="J35" s="3">
        <v>13885042</v>
      </c>
      <c r="L35" s="3">
        <v>400</v>
      </c>
      <c r="N35" s="3">
        <v>246635290</v>
      </c>
      <c r="P35" s="3">
        <v>232750248</v>
      </c>
      <c r="R35" s="3">
        <v>13885042</v>
      </c>
    </row>
    <row r="36" spans="2:18" ht="24" customHeight="1" x14ac:dyDescent="0.55000000000000004">
      <c r="B36" s="2" t="s">
        <v>165</v>
      </c>
      <c r="D36" s="3">
        <v>0</v>
      </c>
      <c r="F36" s="3">
        <v>0</v>
      </c>
      <c r="H36" s="3">
        <v>0</v>
      </c>
      <c r="J36" s="3">
        <v>0</v>
      </c>
      <c r="L36" s="3">
        <v>940</v>
      </c>
      <c r="N36" s="3">
        <v>25434561</v>
      </c>
      <c r="P36" s="3">
        <v>16753917</v>
      </c>
      <c r="R36" s="3">
        <v>8680644</v>
      </c>
    </row>
    <row r="37" spans="2:18" ht="24" customHeight="1" x14ac:dyDescent="0.55000000000000004">
      <c r="B37" s="2" t="s">
        <v>182</v>
      </c>
      <c r="D37" s="3">
        <v>0</v>
      </c>
      <c r="F37" s="3">
        <v>0</v>
      </c>
      <c r="H37" s="3">
        <v>0</v>
      </c>
      <c r="J37" s="3">
        <v>0</v>
      </c>
      <c r="L37" s="3">
        <v>600</v>
      </c>
      <c r="N37" s="3">
        <v>526764510</v>
      </c>
      <c r="P37" s="3">
        <v>520894395</v>
      </c>
      <c r="R37" s="3">
        <v>5870115</v>
      </c>
    </row>
    <row r="38" spans="2:18" ht="24" customHeight="1" x14ac:dyDescent="0.55000000000000004">
      <c r="B38" s="2" t="s">
        <v>145</v>
      </c>
      <c r="D38" s="3">
        <v>0</v>
      </c>
      <c r="F38" s="3">
        <v>0</v>
      </c>
      <c r="H38" s="3">
        <v>0</v>
      </c>
      <c r="J38" s="3">
        <v>0</v>
      </c>
      <c r="L38" s="3">
        <v>100</v>
      </c>
      <c r="N38" s="3">
        <v>77388972</v>
      </c>
      <c r="P38" s="3">
        <v>73636650</v>
      </c>
      <c r="R38" s="3">
        <v>3752322</v>
      </c>
    </row>
    <row r="39" spans="2:18" ht="24" customHeight="1" x14ac:dyDescent="0.55000000000000004">
      <c r="B39" s="2" t="s">
        <v>135</v>
      </c>
      <c r="D39" s="3">
        <v>0</v>
      </c>
      <c r="F39" s="3">
        <v>0</v>
      </c>
      <c r="H39" s="3">
        <v>0</v>
      </c>
      <c r="J39" s="3">
        <v>0</v>
      </c>
      <c r="L39" s="3">
        <v>100</v>
      </c>
      <c r="N39" s="3">
        <v>68323616</v>
      </c>
      <c r="P39" s="3">
        <v>65060788</v>
      </c>
      <c r="R39" s="3">
        <v>3262828</v>
      </c>
    </row>
    <row r="40" spans="2:18" ht="24" customHeight="1" x14ac:dyDescent="0.55000000000000004">
      <c r="B40" s="2" t="s">
        <v>243</v>
      </c>
      <c r="D40" s="3">
        <v>100</v>
      </c>
      <c r="F40" s="3">
        <v>98182202</v>
      </c>
      <c r="H40" s="3">
        <v>95216251</v>
      </c>
      <c r="J40" s="3">
        <v>2965951</v>
      </c>
      <c r="L40" s="3">
        <v>100</v>
      </c>
      <c r="N40" s="3">
        <v>98182202</v>
      </c>
      <c r="P40" s="3">
        <v>95216251</v>
      </c>
      <c r="R40" s="3">
        <v>2965951</v>
      </c>
    </row>
    <row r="41" spans="2:18" ht="24" customHeight="1" x14ac:dyDescent="0.55000000000000004">
      <c r="B41" s="2" t="s">
        <v>180</v>
      </c>
      <c r="D41" s="3">
        <v>0</v>
      </c>
      <c r="F41" s="3">
        <v>0</v>
      </c>
      <c r="H41" s="3">
        <v>0</v>
      </c>
      <c r="J41" s="3">
        <v>0</v>
      </c>
      <c r="L41" s="3">
        <v>71</v>
      </c>
      <c r="N41" s="3">
        <v>1168060</v>
      </c>
      <c r="P41" s="3">
        <v>910468</v>
      </c>
      <c r="R41" s="3">
        <v>257592</v>
      </c>
    </row>
    <row r="42" spans="2:18" ht="24" customHeight="1" x14ac:dyDescent="0.55000000000000004">
      <c r="B42" s="2" t="s">
        <v>231</v>
      </c>
      <c r="D42" s="3">
        <v>0</v>
      </c>
      <c r="F42" s="3">
        <v>0</v>
      </c>
      <c r="H42" s="3">
        <v>0</v>
      </c>
      <c r="J42" s="3">
        <v>0</v>
      </c>
      <c r="L42" s="3">
        <v>16</v>
      </c>
      <c r="N42" s="3">
        <v>16000000</v>
      </c>
      <c r="P42" s="3">
        <v>15876334</v>
      </c>
      <c r="R42" s="3">
        <v>123666</v>
      </c>
    </row>
    <row r="43" spans="2:18" ht="24" customHeight="1" x14ac:dyDescent="0.55000000000000004">
      <c r="B43" s="2" t="s">
        <v>120</v>
      </c>
      <c r="D43" s="3">
        <v>0</v>
      </c>
      <c r="F43" s="3">
        <v>0</v>
      </c>
      <c r="H43" s="3">
        <v>0</v>
      </c>
      <c r="J43" s="3">
        <v>0</v>
      </c>
      <c r="L43" s="3">
        <v>9</v>
      </c>
      <c r="N43" s="3">
        <v>9000000</v>
      </c>
      <c r="P43" s="3">
        <v>8998368</v>
      </c>
      <c r="R43" s="3">
        <v>1632</v>
      </c>
    </row>
    <row r="44" spans="2:18" ht="24" customHeight="1" x14ac:dyDescent="0.55000000000000004">
      <c r="B44" s="2" t="s">
        <v>230</v>
      </c>
      <c r="D44" s="3">
        <v>0</v>
      </c>
      <c r="F44" s="3">
        <v>0</v>
      </c>
      <c r="H44" s="3">
        <v>0</v>
      </c>
      <c r="J44" s="3">
        <v>0</v>
      </c>
      <c r="L44" s="3">
        <v>7000</v>
      </c>
      <c r="N44" s="3">
        <v>5689968507</v>
      </c>
      <c r="P44" s="3">
        <v>5694565950</v>
      </c>
      <c r="R44" s="3">
        <v>-4597443</v>
      </c>
    </row>
    <row r="45" spans="2:18" ht="24" customHeight="1" x14ac:dyDescent="0.55000000000000004">
      <c r="B45" s="2" t="s">
        <v>199</v>
      </c>
      <c r="D45" s="3">
        <v>0</v>
      </c>
      <c r="F45" s="3">
        <v>0</v>
      </c>
      <c r="H45" s="3">
        <v>0</v>
      </c>
      <c r="J45" s="3">
        <v>0</v>
      </c>
      <c r="L45" s="3">
        <v>40641</v>
      </c>
      <c r="N45" s="3">
        <v>1232175182</v>
      </c>
      <c r="P45" s="3">
        <v>1384568747</v>
      </c>
      <c r="R45" s="3">
        <v>-152393565</v>
      </c>
    </row>
    <row r="46" spans="2:18" ht="24" customHeight="1" x14ac:dyDescent="0.55000000000000004">
      <c r="B46" s="2" t="s">
        <v>13</v>
      </c>
      <c r="D46" s="3">
        <v>0</v>
      </c>
      <c r="F46" s="3">
        <v>0</v>
      </c>
      <c r="H46" s="3">
        <v>0</v>
      </c>
      <c r="J46" s="3">
        <v>0</v>
      </c>
      <c r="L46" s="3">
        <v>200000</v>
      </c>
      <c r="N46" s="3">
        <v>6069085986</v>
      </c>
      <c r="P46" s="3">
        <v>6322158000</v>
      </c>
      <c r="R46" s="3">
        <v>-253072014</v>
      </c>
    </row>
    <row r="47" spans="2:18" ht="24" customHeight="1" x14ac:dyDescent="0.55000000000000004">
      <c r="B47" s="2" t="s">
        <v>213</v>
      </c>
      <c r="D47" s="3">
        <v>0</v>
      </c>
      <c r="F47" s="3">
        <v>0</v>
      </c>
      <c r="H47" s="3">
        <v>0</v>
      </c>
      <c r="J47" s="3">
        <v>0</v>
      </c>
      <c r="L47" s="3">
        <v>32609</v>
      </c>
      <c r="N47" s="3">
        <v>3203567053</v>
      </c>
      <c r="P47" s="3">
        <v>3480129654</v>
      </c>
      <c r="R47" s="3">
        <v>-276562601</v>
      </c>
    </row>
    <row r="48" spans="2:18" ht="24" customHeight="1" x14ac:dyDescent="0.55000000000000004">
      <c r="B48" s="2" t="s">
        <v>14</v>
      </c>
      <c r="D48" s="3">
        <v>0</v>
      </c>
      <c r="F48" s="3">
        <v>0</v>
      </c>
      <c r="H48" s="3">
        <v>0</v>
      </c>
      <c r="J48" s="3">
        <v>0</v>
      </c>
      <c r="L48" s="3">
        <v>1449057</v>
      </c>
      <c r="N48" s="3">
        <v>8081876380</v>
      </c>
      <c r="P48" s="3">
        <v>8484162802</v>
      </c>
      <c r="R48" s="3">
        <v>-402286422</v>
      </c>
    </row>
    <row r="49" spans="2:18" ht="24" customHeight="1" x14ac:dyDescent="0.55000000000000004">
      <c r="B49" s="2" t="s">
        <v>116</v>
      </c>
      <c r="D49" s="3">
        <v>0</v>
      </c>
      <c r="F49" s="3">
        <v>0</v>
      </c>
      <c r="H49" s="3">
        <v>0</v>
      </c>
      <c r="J49" s="3">
        <v>0</v>
      </c>
      <c r="L49" s="3">
        <v>120000</v>
      </c>
      <c r="N49" s="3">
        <v>2154046519</v>
      </c>
      <c r="P49" s="3">
        <v>2890299753</v>
      </c>
      <c r="R49" s="3">
        <v>-736253234</v>
      </c>
    </row>
    <row r="50" spans="2:18" x14ac:dyDescent="0.55000000000000004">
      <c r="D50" s="3"/>
      <c r="F50" s="3"/>
      <c r="H50" s="3"/>
      <c r="J50" s="3"/>
      <c r="L50" s="3"/>
      <c r="N50" s="3"/>
      <c r="P50" s="3"/>
      <c r="R50" s="3"/>
    </row>
    <row r="51" spans="2:18" ht="21.75" thickBot="1" x14ac:dyDescent="0.6">
      <c r="B51" s="32" t="s">
        <v>80</v>
      </c>
      <c r="D51" s="10">
        <f>SUM(D10:D50)</f>
        <v>4100</v>
      </c>
      <c r="F51" s="10">
        <f>SUM(F10:F50)</f>
        <v>3061392548</v>
      </c>
      <c r="H51" s="10">
        <f>SUM(H10:H50)</f>
        <v>2635477689</v>
      </c>
      <c r="J51" s="10">
        <f>SUM(J10:J50)</f>
        <v>425914859</v>
      </c>
      <c r="L51" s="10">
        <f>SUM(L10:L50)</f>
        <v>2870971</v>
      </c>
      <c r="N51" s="10">
        <f>SUM(N10:N50)</f>
        <v>217474654947</v>
      </c>
      <c r="P51" s="10">
        <f>SUM(P10:P50)</f>
        <v>203846459638</v>
      </c>
      <c r="R51" s="10">
        <f>SUM(R10:R50)</f>
        <v>13628195309</v>
      </c>
    </row>
    <row r="52" spans="2:18" ht="21.75" thickTop="1" x14ac:dyDescent="0.55000000000000004"/>
    <row r="53" spans="2:18" ht="26.25" x14ac:dyDescent="0.65">
      <c r="J53" s="27">
        <v>13</v>
      </c>
    </row>
  </sheetData>
  <sortState xmlns:xlrd2="http://schemas.microsoft.com/office/spreadsheetml/2017/richdata2" ref="B10:R49">
    <sortCondition descending="1" ref="R10:R4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2" manualBreakCount="2">
    <brk id="22" max="16383" man="1"/>
    <brk id="3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45"/>
  <sheetViews>
    <sheetView rightToLeft="1" view="pageBreakPreview" topLeftCell="A25" zoomScaleNormal="100" zoomScaleSheetLayoutView="100" workbookViewId="0">
      <selection activeCell="D44" sqref="D44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249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 x14ac:dyDescent="0.6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 x14ac:dyDescent="0.6">
      <c r="B4" s="124" t="s">
        <v>246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5" t="s">
        <v>49</v>
      </c>
      <c r="D7" s="126" t="s">
        <v>47</v>
      </c>
      <c r="E7" s="126" t="s">
        <v>47</v>
      </c>
      <c r="F7" s="126" t="s">
        <v>47</v>
      </c>
      <c r="G7" s="126" t="s">
        <v>47</v>
      </c>
      <c r="H7" s="126" t="s">
        <v>47</v>
      </c>
      <c r="I7" s="126" t="s">
        <v>47</v>
      </c>
      <c r="J7" s="126" t="s">
        <v>47</v>
      </c>
      <c r="L7" s="126" t="s">
        <v>48</v>
      </c>
      <c r="M7" s="126" t="s">
        <v>48</v>
      </c>
      <c r="N7" s="126" t="s">
        <v>48</v>
      </c>
      <c r="O7" s="126" t="s">
        <v>48</v>
      </c>
      <c r="P7" s="126" t="s">
        <v>48</v>
      </c>
      <c r="Q7" s="126" t="s">
        <v>48</v>
      </c>
      <c r="R7" s="126" t="s">
        <v>48</v>
      </c>
    </row>
    <row r="8" spans="2:28" s="52" customFormat="1" ht="63" customHeight="1" x14ac:dyDescent="0.75">
      <c r="B8" s="125" t="s">
        <v>49</v>
      </c>
      <c r="D8" s="159" t="s">
        <v>69</v>
      </c>
      <c r="E8" s="53"/>
      <c r="F8" s="159" t="s">
        <v>66</v>
      </c>
      <c r="G8" s="53"/>
      <c r="H8" s="159" t="s">
        <v>67</v>
      </c>
      <c r="I8" s="53"/>
      <c r="J8" s="159" t="s">
        <v>70</v>
      </c>
      <c r="L8" s="159" t="s">
        <v>69</v>
      </c>
      <c r="M8" s="53"/>
      <c r="N8" s="159" t="s">
        <v>66</v>
      </c>
      <c r="O8" s="53"/>
      <c r="P8" s="159" t="s">
        <v>67</v>
      </c>
      <c r="Q8" s="53"/>
      <c r="R8" s="159" t="s">
        <v>70</v>
      </c>
    </row>
    <row r="9" spans="2:28" ht="21.75" x14ac:dyDescent="0.6">
      <c r="B9" s="50" t="s">
        <v>154</v>
      </c>
      <c r="C9" s="4"/>
      <c r="D9" s="54">
        <v>0</v>
      </c>
      <c r="E9" s="4"/>
      <c r="F9" s="54">
        <v>-448671433</v>
      </c>
      <c r="G9" s="4"/>
      <c r="H9" s="54">
        <v>306310245</v>
      </c>
      <c r="I9" s="4"/>
      <c r="J9" s="54">
        <v>-142361188</v>
      </c>
      <c r="K9" s="4"/>
      <c r="L9" s="54">
        <v>0</v>
      </c>
      <c r="M9" s="4"/>
      <c r="N9" s="54">
        <v>6452055052</v>
      </c>
      <c r="O9" s="4"/>
      <c r="P9" s="54">
        <v>1001639012</v>
      </c>
      <c r="Q9" s="4"/>
      <c r="R9" s="54">
        <v>7453694064</v>
      </c>
    </row>
    <row r="10" spans="2:28" ht="21.75" x14ac:dyDescent="0.6">
      <c r="B10" s="4" t="s">
        <v>118</v>
      </c>
      <c r="C10" s="4"/>
      <c r="D10" s="29">
        <v>0</v>
      </c>
      <c r="E10" s="4"/>
      <c r="F10" s="29">
        <v>-108934130</v>
      </c>
      <c r="G10" s="4"/>
      <c r="H10" s="29">
        <v>66848605</v>
      </c>
      <c r="I10" s="4"/>
      <c r="J10" s="29">
        <v>-42085525</v>
      </c>
      <c r="K10" s="4"/>
      <c r="L10" s="29">
        <v>0</v>
      </c>
      <c r="M10" s="4"/>
      <c r="N10" s="29">
        <v>2242860387</v>
      </c>
      <c r="O10" s="4"/>
      <c r="P10" s="29">
        <v>484635482</v>
      </c>
      <c r="Q10" s="4"/>
      <c r="R10" s="29">
        <v>2727495869</v>
      </c>
    </row>
    <row r="11" spans="2:28" ht="21.75" x14ac:dyDescent="0.6">
      <c r="B11" s="4" t="s">
        <v>157</v>
      </c>
      <c r="C11" s="4"/>
      <c r="D11" s="29">
        <v>0</v>
      </c>
      <c r="E11" s="4"/>
      <c r="F11" s="29">
        <v>-58930316</v>
      </c>
      <c r="G11" s="4"/>
      <c r="H11" s="29">
        <v>0</v>
      </c>
      <c r="I11" s="4"/>
      <c r="J11" s="29">
        <v>-58930316</v>
      </c>
      <c r="K11" s="4"/>
      <c r="L11" s="29">
        <v>0</v>
      </c>
      <c r="M11" s="4"/>
      <c r="N11" s="29">
        <v>1776668326</v>
      </c>
      <c r="O11" s="4"/>
      <c r="P11" s="29">
        <v>390319245</v>
      </c>
      <c r="Q11" s="4"/>
      <c r="R11" s="29">
        <v>2166987571</v>
      </c>
    </row>
    <row r="12" spans="2:28" ht="21.75" x14ac:dyDescent="0.6">
      <c r="B12" s="4" t="s">
        <v>156</v>
      </c>
      <c r="C12" s="4"/>
      <c r="D12" s="29">
        <v>0</v>
      </c>
      <c r="E12" s="4"/>
      <c r="F12" s="29">
        <v>0</v>
      </c>
      <c r="G12" s="4"/>
      <c r="H12" s="29">
        <v>0</v>
      </c>
      <c r="I12" s="4"/>
      <c r="J12" s="29">
        <v>0</v>
      </c>
      <c r="K12" s="4"/>
      <c r="L12" s="29">
        <v>0</v>
      </c>
      <c r="M12" s="4"/>
      <c r="N12" s="29">
        <v>0</v>
      </c>
      <c r="O12" s="4"/>
      <c r="P12" s="29">
        <v>1636306157</v>
      </c>
      <c r="Q12" s="4"/>
      <c r="R12" s="29">
        <v>1636306157</v>
      </c>
    </row>
    <row r="13" spans="2:28" ht="21.75" x14ac:dyDescent="0.6">
      <c r="B13" s="4" t="s">
        <v>168</v>
      </c>
      <c r="C13" s="4"/>
      <c r="D13" s="29">
        <v>0</v>
      </c>
      <c r="E13" s="4"/>
      <c r="F13" s="29">
        <v>0</v>
      </c>
      <c r="G13" s="4"/>
      <c r="H13" s="29">
        <v>0</v>
      </c>
      <c r="I13" s="4"/>
      <c r="J13" s="29">
        <v>0</v>
      </c>
      <c r="K13" s="4"/>
      <c r="L13" s="29">
        <v>0</v>
      </c>
      <c r="M13" s="4"/>
      <c r="N13" s="29">
        <v>0</v>
      </c>
      <c r="O13" s="4"/>
      <c r="P13" s="29">
        <v>1404953365</v>
      </c>
      <c r="Q13" s="4"/>
      <c r="R13" s="29">
        <v>1404953365</v>
      </c>
    </row>
    <row r="14" spans="2:28" ht="21.75" x14ac:dyDescent="0.6">
      <c r="B14" s="4" t="s">
        <v>167</v>
      </c>
      <c r="C14" s="4"/>
      <c r="D14" s="29">
        <v>0</v>
      </c>
      <c r="E14" s="4"/>
      <c r="F14" s="29">
        <v>0</v>
      </c>
      <c r="G14" s="4"/>
      <c r="H14" s="29">
        <v>0</v>
      </c>
      <c r="I14" s="4"/>
      <c r="J14" s="29">
        <v>0</v>
      </c>
      <c r="K14" s="4"/>
      <c r="L14" s="29">
        <v>0</v>
      </c>
      <c r="M14" s="4"/>
      <c r="N14" s="29">
        <v>0</v>
      </c>
      <c r="O14" s="4"/>
      <c r="P14" s="29">
        <v>1099800625</v>
      </c>
      <c r="Q14" s="4"/>
      <c r="R14" s="29">
        <v>1099800625</v>
      </c>
    </row>
    <row r="15" spans="2:28" ht="21.75" x14ac:dyDescent="0.6">
      <c r="B15" s="4" t="s">
        <v>173</v>
      </c>
      <c r="C15" s="4"/>
      <c r="D15" s="29">
        <v>0</v>
      </c>
      <c r="E15" s="4"/>
      <c r="F15" s="29">
        <v>0</v>
      </c>
      <c r="G15" s="4"/>
      <c r="H15" s="29">
        <v>0</v>
      </c>
      <c r="I15" s="4"/>
      <c r="J15" s="29">
        <v>0</v>
      </c>
      <c r="K15" s="4"/>
      <c r="L15" s="29">
        <v>0</v>
      </c>
      <c r="M15" s="4"/>
      <c r="N15" s="29">
        <v>0</v>
      </c>
      <c r="O15" s="4"/>
      <c r="P15" s="29">
        <v>833435614</v>
      </c>
      <c r="Q15" s="4"/>
      <c r="R15" s="29">
        <v>833435614</v>
      </c>
    </row>
    <row r="16" spans="2:28" ht="21.75" x14ac:dyDescent="0.6">
      <c r="B16" s="4" t="s">
        <v>159</v>
      </c>
      <c r="C16" s="4"/>
      <c r="D16" s="29">
        <v>0</v>
      </c>
      <c r="E16" s="4"/>
      <c r="F16" s="29">
        <v>0</v>
      </c>
      <c r="G16" s="4"/>
      <c r="H16" s="29">
        <v>0</v>
      </c>
      <c r="I16" s="4"/>
      <c r="J16" s="29">
        <v>0</v>
      </c>
      <c r="K16" s="4"/>
      <c r="L16" s="29">
        <v>0</v>
      </c>
      <c r="M16" s="4"/>
      <c r="N16" s="29">
        <v>0</v>
      </c>
      <c r="O16" s="4"/>
      <c r="P16" s="29">
        <v>775084367</v>
      </c>
      <c r="Q16" s="4"/>
      <c r="R16" s="29">
        <v>775084367</v>
      </c>
    </row>
    <row r="17" spans="2:18" ht="21.75" x14ac:dyDescent="0.6">
      <c r="B17" s="4" t="s">
        <v>205</v>
      </c>
      <c r="C17" s="4"/>
      <c r="D17" s="29">
        <v>0</v>
      </c>
      <c r="E17" s="4"/>
      <c r="F17" s="29">
        <v>2496148</v>
      </c>
      <c r="G17" s="4"/>
      <c r="H17" s="29">
        <v>0</v>
      </c>
      <c r="I17" s="4"/>
      <c r="J17" s="29">
        <v>2496148</v>
      </c>
      <c r="K17" s="4"/>
      <c r="L17" s="29">
        <v>0</v>
      </c>
      <c r="M17" s="4"/>
      <c r="N17" s="29">
        <v>760221645</v>
      </c>
      <c r="O17" s="4"/>
      <c r="P17" s="29">
        <v>0</v>
      </c>
      <c r="Q17" s="4"/>
      <c r="R17" s="29">
        <v>760221645</v>
      </c>
    </row>
    <row r="18" spans="2:18" ht="21.75" x14ac:dyDescent="0.6">
      <c r="B18" s="4" t="s">
        <v>166</v>
      </c>
      <c r="C18" s="4"/>
      <c r="D18" s="29">
        <v>0</v>
      </c>
      <c r="E18" s="4"/>
      <c r="F18" s="29">
        <v>0</v>
      </c>
      <c r="G18" s="4"/>
      <c r="H18" s="29">
        <v>0</v>
      </c>
      <c r="I18" s="4"/>
      <c r="J18" s="29">
        <v>0</v>
      </c>
      <c r="K18" s="4"/>
      <c r="L18" s="29">
        <v>0</v>
      </c>
      <c r="M18" s="4"/>
      <c r="N18" s="29">
        <v>0</v>
      </c>
      <c r="O18" s="4"/>
      <c r="P18" s="29">
        <v>692474467</v>
      </c>
      <c r="Q18" s="4"/>
      <c r="R18" s="29">
        <v>692474467</v>
      </c>
    </row>
    <row r="19" spans="2:18" ht="21.75" x14ac:dyDescent="0.6">
      <c r="B19" s="4" t="s">
        <v>144</v>
      </c>
      <c r="C19" s="4"/>
      <c r="D19" s="29">
        <v>0</v>
      </c>
      <c r="E19" s="4"/>
      <c r="F19" s="29">
        <v>0</v>
      </c>
      <c r="G19" s="4"/>
      <c r="H19" s="29">
        <v>0</v>
      </c>
      <c r="I19" s="4"/>
      <c r="J19" s="29">
        <v>0</v>
      </c>
      <c r="K19" s="4"/>
      <c r="L19" s="29">
        <v>0</v>
      </c>
      <c r="M19" s="4"/>
      <c r="N19" s="29">
        <v>0</v>
      </c>
      <c r="O19" s="4"/>
      <c r="P19" s="29">
        <v>681109250</v>
      </c>
      <c r="Q19" s="4"/>
      <c r="R19" s="29">
        <v>681109250</v>
      </c>
    </row>
    <row r="20" spans="2:18" ht="21.75" x14ac:dyDescent="0.6">
      <c r="B20" s="4" t="s">
        <v>96</v>
      </c>
      <c r="C20" s="4"/>
      <c r="D20" s="29">
        <v>0</v>
      </c>
      <c r="E20" s="4"/>
      <c r="F20" s="29">
        <v>-5955719</v>
      </c>
      <c r="G20" s="4"/>
      <c r="H20" s="29">
        <v>0</v>
      </c>
      <c r="I20" s="4"/>
      <c r="J20" s="29">
        <v>-5955719</v>
      </c>
      <c r="K20" s="4"/>
      <c r="L20" s="29">
        <v>0</v>
      </c>
      <c r="M20" s="4"/>
      <c r="N20" s="29">
        <v>244828466</v>
      </c>
      <c r="O20" s="4"/>
      <c r="P20" s="29">
        <v>400481403</v>
      </c>
      <c r="Q20" s="4"/>
      <c r="R20" s="29">
        <v>645309869</v>
      </c>
    </row>
    <row r="21" spans="2:18" ht="21.75" x14ac:dyDescent="0.6">
      <c r="B21" s="4" t="s">
        <v>98</v>
      </c>
      <c r="C21" s="4"/>
      <c r="D21" s="29">
        <v>0</v>
      </c>
      <c r="E21" s="4"/>
      <c r="F21" s="29">
        <v>1809672</v>
      </c>
      <c r="G21" s="4"/>
      <c r="H21" s="29">
        <v>0</v>
      </c>
      <c r="I21" s="4"/>
      <c r="J21" s="29">
        <v>1809672</v>
      </c>
      <c r="K21" s="4"/>
      <c r="L21" s="29">
        <v>0</v>
      </c>
      <c r="M21" s="4"/>
      <c r="N21" s="29">
        <v>627836184</v>
      </c>
      <c r="O21" s="4"/>
      <c r="P21" s="29">
        <v>0</v>
      </c>
      <c r="Q21" s="4"/>
      <c r="R21" s="29">
        <v>627836184</v>
      </c>
    </row>
    <row r="22" spans="2:18" ht="21.75" x14ac:dyDescent="0.6">
      <c r="B22" s="4" t="s">
        <v>97</v>
      </c>
      <c r="C22" s="4"/>
      <c r="D22" s="29">
        <v>0</v>
      </c>
      <c r="E22" s="4"/>
      <c r="F22" s="29">
        <v>-5390283</v>
      </c>
      <c r="G22" s="4"/>
      <c r="H22" s="29">
        <v>5535359</v>
      </c>
      <c r="I22" s="4"/>
      <c r="J22" s="29">
        <v>145076</v>
      </c>
      <c r="K22" s="4"/>
      <c r="L22" s="29">
        <v>0</v>
      </c>
      <c r="M22" s="4"/>
      <c r="N22" s="29">
        <v>331101664</v>
      </c>
      <c r="O22" s="4"/>
      <c r="P22" s="29">
        <v>275487855</v>
      </c>
      <c r="Q22" s="4"/>
      <c r="R22" s="29">
        <v>606589519</v>
      </c>
    </row>
    <row r="23" spans="2:18" ht="21.75" x14ac:dyDescent="0.6">
      <c r="B23" s="4" t="s">
        <v>139</v>
      </c>
      <c r="C23" s="4"/>
      <c r="D23" s="29">
        <v>34729769</v>
      </c>
      <c r="E23" s="4"/>
      <c r="F23" s="29">
        <v>0</v>
      </c>
      <c r="G23" s="4"/>
      <c r="H23" s="29">
        <v>0</v>
      </c>
      <c r="I23" s="4"/>
      <c r="J23" s="29">
        <v>34729769</v>
      </c>
      <c r="K23" s="4"/>
      <c r="L23" s="29">
        <v>305655071</v>
      </c>
      <c r="M23" s="4"/>
      <c r="N23" s="29">
        <v>256253546</v>
      </c>
      <c r="O23" s="4"/>
      <c r="P23" s="29">
        <v>0</v>
      </c>
      <c r="Q23" s="4"/>
      <c r="R23" s="29">
        <v>561908617</v>
      </c>
    </row>
    <row r="24" spans="2:18" ht="21.75" x14ac:dyDescent="0.6">
      <c r="B24" s="4" t="s">
        <v>169</v>
      </c>
      <c r="C24" s="4"/>
      <c r="D24" s="29">
        <v>0</v>
      </c>
      <c r="E24" s="4"/>
      <c r="F24" s="29">
        <v>0</v>
      </c>
      <c r="G24" s="4"/>
      <c r="H24" s="29">
        <v>0</v>
      </c>
      <c r="I24" s="4"/>
      <c r="J24" s="29">
        <v>0</v>
      </c>
      <c r="K24" s="4"/>
      <c r="L24" s="29">
        <v>0</v>
      </c>
      <c r="M24" s="4"/>
      <c r="N24" s="29">
        <v>0</v>
      </c>
      <c r="O24" s="4"/>
      <c r="P24" s="29">
        <v>555910638</v>
      </c>
      <c r="Q24" s="4"/>
      <c r="R24" s="29">
        <v>555910638</v>
      </c>
    </row>
    <row r="25" spans="2:18" ht="21.75" x14ac:dyDescent="0.6">
      <c r="B25" s="4" t="s">
        <v>201</v>
      </c>
      <c r="C25" s="4"/>
      <c r="D25" s="29">
        <v>0</v>
      </c>
      <c r="E25" s="4"/>
      <c r="F25" s="29">
        <v>-29090226</v>
      </c>
      <c r="G25" s="4"/>
      <c r="H25" s="29">
        <v>0</v>
      </c>
      <c r="I25" s="4"/>
      <c r="J25" s="29">
        <v>-29090226</v>
      </c>
      <c r="K25" s="4"/>
      <c r="L25" s="29">
        <v>0</v>
      </c>
      <c r="M25" s="4"/>
      <c r="N25" s="29">
        <v>530142935</v>
      </c>
      <c r="O25" s="4"/>
      <c r="P25" s="29">
        <v>0</v>
      </c>
      <c r="Q25" s="4"/>
      <c r="R25" s="29">
        <v>530142935</v>
      </c>
    </row>
    <row r="26" spans="2:18" ht="21.75" x14ac:dyDescent="0.6">
      <c r="B26" s="4" t="s">
        <v>204</v>
      </c>
      <c r="C26" s="4"/>
      <c r="D26" s="29">
        <v>0</v>
      </c>
      <c r="E26" s="4"/>
      <c r="F26" s="29">
        <v>0</v>
      </c>
      <c r="G26" s="4"/>
      <c r="H26" s="29">
        <v>0</v>
      </c>
      <c r="I26" s="4"/>
      <c r="J26" s="29">
        <v>0</v>
      </c>
      <c r="K26" s="4"/>
      <c r="L26" s="29">
        <v>0</v>
      </c>
      <c r="M26" s="4"/>
      <c r="N26" s="29">
        <v>0</v>
      </c>
      <c r="O26" s="4"/>
      <c r="P26" s="29">
        <v>511726754</v>
      </c>
      <c r="Q26" s="4"/>
      <c r="R26" s="29">
        <v>511726754</v>
      </c>
    </row>
    <row r="27" spans="2:18" ht="21.75" x14ac:dyDescent="0.6">
      <c r="B27" s="4" t="s">
        <v>208</v>
      </c>
      <c r="C27" s="4"/>
      <c r="D27" s="29">
        <v>0</v>
      </c>
      <c r="E27" s="4"/>
      <c r="F27" s="29">
        <v>-46877059</v>
      </c>
      <c r="G27" s="4"/>
      <c r="H27" s="29">
        <v>13885042</v>
      </c>
      <c r="I27" s="4"/>
      <c r="J27" s="29">
        <v>-32992017</v>
      </c>
      <c r="K27" s="4"/>
      <c r="L27" s="29">
        <v>0</v>
      </c>
      <c r="M27" s="4"/>
      <c r="N27" s="29">
        <v>370730636</v>
      </c>
      <c r="O27" s="4"/>
      <c r="P27" s="29">
        <v>13885042</v>
      </c>
      <c r="Q27" s="4"/>
      <c r="R27" s="29">
        <v>384615678</v>
      </c>
    </row>
    <row r="28" spans="2:18" ht="21.75" x14ac:dyDescent="0.6">
      <c r="B28" s="4" t="s">
        <v>238</v>
      </c>
      <c r="C28" s="4"/>
      <c r="D28" s="29">
        <v>207485765</v>
      </c>
      <c r="E28" s="4"/>
      <c r="F28" s="29">
        <v>-127056965</v>
      </c>
      <c r="G28" s="4"/>
      <c r="H28" s="29">
        <v>0</v>
      </c>
      <c r="I28" s="4"/>
      <c r="J28" s="29">
        <v>80428800</v>
      </c>
      <c r="K28" s="4"/>
      <c r="L28" s="29">
        <v>301557719</v>
      </c>
      <c r="M28" s="4"/>
      <c r="N28" s="29">
        <v>-4303037</v>
      </c>
      <c r="O28" s="4"/>
      <c r="P28" s="29">
        <v>0</v>
      </c>
      <c r="Q28" s="4"/>
      <c r="R28" s="29">
        <v>297254682</v>
      </c>
    </row>
    <row r="29" spans="2:18" ht="21.75" x14ac:dyDescent="0.6">
      <c r="B29" s="4" t="s">
        <v>200</v>
      </c>
      <c r="C29" s="4"/>
      <c r="D29" s="29">
        <v>0</v>
      </c>
      <c r="E29" s="4"/>
      <c r="F29" s="29">
        <v>0</v>
      </c>
      <c r="G29" s="4"/>
      <c r="H29" s="29">
        <v>0</v>
      </c>
      <c r="I29" s="4"/>
      <c r="J29" s="29">
        <v>0</v>
      </c>
      <c r="K29" s="4"/>
      <c r="L29" s="29">
        <v>0</v>
      </c>
      <c r="M29" s="4"/>
      <c r="N29" s="29">
        <v>0</v>
      </c>
      <c r="O29" s="4"/>
      <c r="P29" s="29">
        <v>288240063</v>
      </c>
      <c r="Q29" s="4"/>
      <c r="R29" s="29">
        <v>288240063</v>
      </c>
    </row>
    <row r="30" spans="2:18" ht="21.75" x14ac:dyDescent="0.6">
      <c r="B30" s="4" t="s">
        <v>121</v>
      </c>
      <c r="C30" s="4"/>
      <c r="D30" s="29">
        <v>0</v>
      </c>
      <c r="E30" s="4"/>
      <c r="F30" s="29">
        <v>-7456787</v>
      </c>
      <c r="G30" s="4"/>
      <c r="H30" s="29">
        <v>9662390</v>
      </c>
      <c r="I30" s="4"/>
      <c r="J30" s="29">
        <v>2205603</v>
      </c>
      <c r="K30" s="4"/>
      <c r="L30" s="29">
        <v>0</v>
      </c>
      <c r="M30" s="4"/>
      <c r="N30" s="29">
        <v>241659689</v>
      </c>
      <c r="O30" s="4"/>
      <c r="P30" s="29">
        <v>36643268</v>
      </c>
      <c r="Q30" s="4"/>
      <c r="R30" s="29">
        <v>278302957</v>
      </c>
    </row>
    <row r="31" spans="2:18" ht="21.75" x14ac:dyDescent="0.6">
      <c r="B31" s="4" t="s">
        <v>181</v>
      </c>
      <c r="C31" s="4"/>
      <c r="D31" s="29">
        <v>0</v>
      </c>
      <c r="E31" s="4"/>
      <c r="F31" s="29">
        <v>0</v>
      </c>
      <c r="G31" s="4"/>
      <c r="H31" s="29">
        <v>20707267</v>
      </c>
      <c r="I31" s="4"/>
      <c r="J31" s="29">
        <v>20707267</v>
      </c>
      <c r="K31" s="4"/>
      <c r="L31" s="29">
        <v>0</v>
      </c>
      <c r="M31" s="4"/>
      <c r="N31" s="29">
        <v>0</v>
      </c>
      <c r="O31" s="4"/>
      <c r="P31" s="29">
        <v>145355412</v>
      </c>
      <c r="Q31" s="4"/>
      <c r="R31" s="29">
        <v>145355412</v>
      </c>
    </row>
    <row r="32" spans="2:18" ht="21.75" x14ac:dyDescent="0.6">
      <c r="B32" s="4" t="s">
        <v>241</v>
      </c>
      <c r="C32" s="4"/>
      <c r="D32" s="29">
        <v>0</v>
      </c>
      <c r="E32" s="4"/>
      <c r="F32" s="29">
        <v>-25127844</v>
      </c>
      <c r="G32" s="4"/>
      <c r="H32" s="29">
        <v>0</v>
      </c>
      <c r="I32" s="4"/>
      <c r="J32" s="29">
        <v>-25127844</v>
      </c>
      <c r="K32" s="4"/>
      <c r="L32" s="29">
        <v>0</v>
      </c>
      <c r="M32" s="4"/>
      <c r="N32" s="29">
        <v>84359975</v>
      </c>
      <c r="O32" s="4"/>
      <c r="P32" s="29">
        <v>0</v>
      </c>
      <c r="Q32" s="4"/>
      <c r="R32" s="29">
        <v>84359975</v>
      </c>
    </row>
    <row r="33" spans="2:18" ht="21.75" x14ac:dyDescent="0.6">
      <c r="B33" s="4" t="s">
        <v>175</v>
      </c>
      <c r="C33" s="4"/>
      <c r="D33" s="29">
        <v>0</v>
      </c>
      <c r="E33" s="4"/>
      <c r="F33" s="29">
        <v>0</v>
      </c>
      <c r="G33" s="4"/>
      <c r="H33" s="29">
        <v>0</v>
      </c>
      <c r="I33" s="4"/>
      <c r="J33" s="29">
        <v>0</v>
      </c>
      <c r="K33" s="4"/>
      <c r="L33" s="29">
        <v>0</v>
      </c>
      <c r="M33" s="4"/>
      <c r="N33" s="29">
        <v>0</v>
      </c>
      <c r="O33" s="4"/>
      <c r="P33" s="29">
        <v>65105713</v>
      </c>
      <c r="Q33" s="4"/>
      <c r="R33" s="29">
        <v>65105713</v>
      </c>
    </row>
    <row r="34" spans="2:18" ht="21.75" x14ac:dyDescent="0.6">
      <c r="B34" s="4" t="s">
        <v>225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23438012</v>
      </c>
      <c r="Q34" s="4"/>
      <c r="R34" s="29">
        <v>23438012</v>
      </c>
    </row>
    <row r="35" spans="2:18" ht="21.75" x14ac:dyDescent="0.6">
      <c r="B35" s="4" t="s">
        <v>182</v>
      </c>
      <c r="C35" s="4"/>
      <c r="D35" s="29">
        <v>0</v>
      </c>
      <c r="E35" s="4"/>
      <c r="F35" s="29">
        <v>0</v>
      </c>
      <c r="G35" s="4"/>
      <c r="H35" s="29">
        <v>0</v>
      </c>
      <c r="I35" s="4"/>
      <c r="J35" s="29">
        <v>0</v>
      </c>
      <c r="K35" s="4"/>
      <c r="L35" s="29">
        <v>0</v>
      </c>
      <c r="M35" s="4"/>
      <c r="N35" s="29">
        <v>0</v>
      </c>
      <c r="O35" s="4"/>
      <c r="P35" s="29">
        <v>5870115</v>
      </c>
      <c r="Q35" s="4"/>
      <c r="R35" s="29">
        <v>5870115</v>
      </c>
    </row>
    <row r="36" spans="2:18" ht="21.75" x14ac:dyDescent="0.6">
      <c r="B36" s="4" t="s">
        <v>145</v>
      </c>
      <c r="C36" s="4"/>
      <c r="D36" s="29">
        <v>0</v>
      </c>
      <c r="E36" s="4"/>
      <c r="F36" s="29">
        <v>0</v>
      </c>
      <c r="G36" s="4"/>
      <c r="H36" s="29">
        <v>0</v>
      </c>
      <c r="I36" s="4"/>
      <c r="J36" s="29">
        <v>0</v>
      </c>
      <c r="K36" s="4"/>
      <c r="L36" s="29">
        <v>0</v>
      </c>
      <c r="M36" s="4"/>
      <c r="N36" s="29">
        <v>0</v>
      </c>
      <c r="O36" s="4"/>
      <c r="P36" s="29">
        <v>3752322</v>
      </c>
      <c r="Q36" s="4"/>
      <c r="R36" s="29">
        <v>3752322</v>
      </c>
    </row>
    <row r="37" spans="2:18" ht="21.75" x14ac:dyDescent="0.6">
      <c r="B37" s="4" t="s">
        <v>135</v>
      </c>
      <c r="C37" s="4"/>
      <c r="D37" s="29">
        <v>0</v>
      </c>
      <c r="E37" s="4"/>
      <c r="F37" s="29">
        <v>0</v>
      </c>
      <c r="G37" s="4"/>
      <c r="H37" s="29">
        <v>0</v>
      </c>
      <c r="I37" s="4"/>
      <c r="J37" s="29">
        <v>0</v>
      </c>
      <c r="K37" s="4"/>
      <c r="L37" s="29">
        <v>0</v>
      </c>
      <c r="M37" s="4"/>
      <c r="N37" s="29">
        <v>0</v>
      </c>
      <c r="O37" s="4"/>
      <c r="P37" s="29">
        <v>3262828</v>
      </c>
      <c r="Q37" s="4"/>
      <c r="R37" s="29">
        <v>3262828</v>
      </c>
    </row>
    <row r="38" spans="2:18" ht="21.75" x14ac:dyDescent="0.6">
      <c r="B38" s="4" t="s">
        <v>243</v>
      </c>
      <c r="C38" s="4"/>
      <c r="D38" s="29">
        <v>0</v>
      </c>
      <c r="E38" s="4"/>
      <c r="F38" s="29">
        <v>0</v>
      </c>
      <c r="G38" s="4"/>
      <c r="H38" s="29">
        <v>2965951</v>
      </c>
      <c r="I38" s="4"/>
      <c r="J38" s="29">
        <v>2965951</v>
      </c>
      <c r="K38" s="4"/>
      <c r="L38" s="29">
        <v>0</v>
      </c>
      <c r="M38" s="4"/>
      <c r="N38" s="29">
        <v>0</v>
      </c>
      <c r="O38" s="4"/>
      <c r="P38" s="29">
        <v>2965951</v>
      </c>
      <c r="Q38" s="4"/>
      <c r="R38" s="29">
        <v>2965951</v>
      </c>
    </row>
    <row r="39" spans="2:18" ht="21.75" x14ac:dyDescent="0.6">
      <c r="B39" s="4" t="s">
        <v>142</v>
      </c>
      <c r="C39" s="4"/>
      <c r="D39" s="29">
        <v>76747</v>
      </c>
      <c r="E39" s="4"/>
      <c r="F39" s="29">
        <v>-66017</v>
      </c>
      <c r="G39" s="4"/>
      <c r="H39" s="29">
        <v>0</v>
      </c>
      <c r="I39" s="4"/>
      <c r="J39" s="29">
        <v>10730</v>
      </c>
      <c r="K39" s="4"/>
      <c r="L39" s="29">
        <v>683585</v>
      </c>
      <c r="M39" s="4"/>
      <c r="N39" s="29">
        <v>124477</v>
      </c>
      <c r="O39" s="4"/>
      <c r="P39" s="29">
        <v>0</v>
      </c>
      <c r="Q39" s="4"/>
      <c r="R39" s="29">
        <v>808062</v>
      </c>
    </row>
    <row r="40" spans="2:18" ht="21.75" x14ac:dyDescent="0.6">
      <c r="B40" s="4" t="s">
        <v>231</v>
      </c>
      <c r="C40" s="4"/>
      <c r="D40" s="29">
        <v>0</v>
      </c>
      <c r="E40" s="4"/>
      <c r="F40" s="29">
        <v>0</v>
      </c>
      <c r="G40" s="4"/>
      <c r="H40" s="29">
        <v>0</v>
      </c>
      <c r="I40" s="4"/>
      <c r="J40" s="29">
        <v>0</v>
      </c>
      <c r="K40" s="4"/>
      <c r="L40" s="29">
        <v>0</v>
      </c>
      <c r="M40" s="4"/>
      <c r="N40" s="29">
        <v>0</v>
      </c>
      <c r="O40" s="4"/>
      <c r="P40" s="29">
        <v>123666</v>
      </c>
      <c r="Q40" s="4"/>
      <c r="R40" s="29">
        <v>123666</v>
      </c>
    </row>
    <row r="41" spans="2:18" ht="21.75" x14ac:dyDescent="0.6">
      <c r="B41" s="4" t="s">
        <v>120</v>
      </c>
      <c r="C41" s="4"/>
      <c r="D41" s="29">
        <v>0</v>
      </c>
      <c r="E41" s="4"/>
      <c r="F41" s="29">
        <v>0</v>
      </c>
      <c r="G41" s="4"/>
      <c r="H41" s="29">
        <v>0</v>
      </c>
      <c r="I41" s="4"/>
      <c r="J41" s="29">
        <v>0</v>
      </c>
      <c r="K41" s="4"/>
      <c r="L41" s="29">
        <v>0</v>
      </c>
      <c r="M41" s="4"/>
      <c r="N41" s="29">
        <v>0</v>
      </c>
      <c r="O41" s="4"/>
      <c r="P41" s="29">
        <v>1632</v>
      </c>
      <c r="Q41" s="4"/>
      <c r="R41" s="29">
        <v>1632</v>
      </c>
    </row>
    <row r="42" spans="2:18" ht="21.75" x14ac:dyDescent="0.6">
      <c r="B42" s="4" t="s">
        <v>230</v>
      </c>
      <c r="C42" s="4"/>
      <c r="D42" s="29">
        <v>0</v>
      </c>
      <c r="E42" s="4"/>
      <c r="F42" s="29">
        <v>0</v>
      </c>
      <c r="G42" s="4"/>
      <c r="H42" s="29">
        <v>0</v>
      </c>
      <c r="I42" s="4"/>
      <c r="J42" s="29">
        <v>0</v>
      </c>
      <c r="K42" s="4"/>
      <c r="L42" s="29">
        <v>0</v>
      </c>
      <c r="M42" s="4"/>
      <c r="N42" s="29">
        <v>0</v>
      </c>
      <c r="O42" s="4"/>
      <c r="P42" s="29">
        <v>-4597443</v>
      </c>
      <c r="Q42" s="4"/>
      <c r="R42" s="29">
        <v>-4597443</v>
      </c>
    </row>
    <row r="43" spans="2:18" ht="24.75" thickBot="1" x14ac:dyDescent="0.65">
      <c r="B43" s="26" t="s">
        <v>80</v>
      </c>
      <c r="D43" s="10">
        <f>SUM(D9:D42)</f>
        <v>242292281</v>
      </c>
      <c r="E43" s="2"/>
      <c r="F43" s="10">
        <f>SUM(F9:F42)</f>
        <v>-859250959</v>
      </c>
      <c r="G43" s="2"/>
      <c r="H43" s="10">
        <f>SUM(H9:H42)</f>
        <v>425914859</v>
      </c>
      <c r="I43" s="2"/>
      <c r="J43" s="10">
        <f>SUM(J9:J42)</f>
        <v>-191043819</v>
      </c>
      <c r="K43" s="2"/>
      <c r="L43" s="10">
        <f>SUM(L9:L42)</f>
        <v>607896375</v>
      </c>
      <c r="M43" s="2"/>
      <c r="N43" s="10">
        <f>SUM(N9:N42)</f>
        <v>13914539945</v>
      </c>
      <c r="O43" s="2"/>
      <c r="P43" s="10">
        <f>SUM(P9:P42)</f>
        <v>11327410815</v>
      </c>
      <c r="Q43" s="2"/>
      <c r="R43" s="10">
        <f>SUM(R9:R42)</f>
        <v>25849847135</v>
      </c>
    </row>
    <row r="44" spans="2:18" ht="21.75" thickTop="1" x14ac:dyDescent="0.6"/>
    <row r="45" spans="2:18" ht="30" x14ac:dyDescent="0.75">
      <c r="J45" s="57">
        <v>14</v>
      </c>
    </row>
  </sheetData>
  <sortState xmlns:xlrd2="http://schemas.microsoft.com/office/spreadsheetml/2017/richdata2" ref="B9:R42">
    <sortCondition descending="1" ref="R9:R4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36"/>
  <sheetViews>
    <sheetView rightToLeft="1" view="pageBreakPreview" topLeftCell="A15" zoomScaleNormal="100" zoomScaleSheetLayoutView="100" workbookViewId="0">
      <selection activeCell="A34" sqref="A34:XFD34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4" t="s">
        <v>249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31.5" customHeight="1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31.5" customHeight="1" x14ac:dyDescent="0.55000000000000004">
      <c r="B4" s="124" t="s">
        <v>246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 x14ac:dyDescent="0.55000000000000004"/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8" t="s">
        <v>71</v>
      </c>
      <c r="C8" s="128" t="s">
        <v>71</v>
      </c>
      <c r="D8" s="128" t="s">
        <v>71</v>
      </c>
      <c r="F8" s="128" t="s">
        <v>47</v>
      </c>
      <c r="G8" s="128" t="s">
        <v>47</v>
      </c>
      <c r="H8" s="128" t="s">
        <v>47</v>
      </c>
      <c r="J8" s="128" t="s">
        <v>48</v>
      </c>
      <c r="K8" s="128" t="s">
        <v>48</v>
      </c>
      <c r="L8" s="128" t="s">
        <v>48</v>
      </c>
    </row>
    <row r="9" spans="2:28" s="45" customFormat="1" ht="50.25" customHeight="1" x14ac:dyDescent="0.6">
      <c r="B9" s="155" t="s">
        <v>72</v>
      </c>
      <c r="D9" s="155" t="s">
        <v>179</v>
      </c>
      <c r="F9" s="155" t="s">
        <v>73</v>
      </c>
      <c r="H9" s="155" t="s">
        <v>74</v>
      </c>
      <c r="J9" s="155" t="s">
        <v>73</v>
      </c>
      <c r="L9" s="155" t="s">
        <v>74</v>
      </c>
    </row>
    <row r="10" spans="2:28" s="4" customFormat="1" ht="21.75" customHeight="1" x14ac:dyDescent="0.55000000000000004">
      <c r="B10" s="50" t="s">
        <v>183</v>
      </c>
      <c r="D10" s="73" t="s">
        <v>184</v>
      </c>
      <c r="F10" s="54">
        <v>554794520</v>
      </c>
      <c r="H10" s="50" t="s">
        <v>53</v>
      </c>
      <c r="J10" s="54">
        <v>4317537501</v>
      </c>
      <c r="L10" s="50" t="s">
        <v>53</v>
      </c>
    </row>
    <row r="11" spans="2:28" s="4" customFormat="1" ht="21.75" customHeight="1" x14ac:dyDescent="0.55000000000000004">
      <c r="B11" s="4" t="s">
        <v>186</v>
      </c>
      <c r="D11" s="72" t="s">
        <v>187</v>
      </c>
      <c r="F11" s="29">
        <v>427398014</v>
      </c>
      <c r="H11" s="4" t="s">
        <v>53</v>
      </c>
      <c r="J11" s="29">
        <v>3211239088</v>
      </c>
      <c r="L11" s="4" t="s">
        <v>53</v>
      </c>
    </row>
    <row r="12" spans="2:28" s="4" customFormat="1" ht="21.75" customHeight="1" x14ac:dyDescent="0.55000000000000004">
      <c r="B12" s="4" t="s">
        <v>186</v>
      </c>
      <c r="D12" s="72" t="s">
        <v>190</v>
      </c>
      <c r="F12" s="29">
        <v>320548027</v>
      </c>
      <c r="H12" s="4" t="s">
        <v>53</v>
      </c>
      <c r="J12" s="29">
        <v>2409233859</v>
      </c>
    </row>
    <row r="13" spans="2:28" s="4" customFormat="1" ht="21.75" customHeight="1" x14ac:dyDescent="0.55000000000000004">
      <c r="B13" s="4" t="s">
        <v>148</v>
      </c>
      <c r="D13" s="72" t="s">
        <v>53</v>
      </c>
      <c r="F13" s="29">
        <v>0</v>
      </c>
      <c r="H13" s="4" t="s">
        <v>53</v>
      </c>
      <c r="J13" s="29">
        <v>2092904114</v>
      </c>
    </row>
    <row r="14" spans="2:28" s="4" customFormat="1" ht="21.75" customHeight="1" x14ac:dyDescent="0.55000000000000004">
      <c r="B14" s="4" t="s">
        <v>214</v>
      </c>
      <c r="D14" s="72" t="s">
        <v>215</v>
      </c>
      <c r="F14" s="29">
        <v>0</v>
      </c>
      <c r="H14" s="4" t="s">
        <v>53</v>
      </c>
      <c r="J14" s="29">
        <v>1923287670</v>
      </c>
    </row>
    <row r="15" spans="2:28" s="4" customFormat="1" ht="21.75" customHeight="1" x14ac:dyDescent="0.55000000000000004">
      <c r="B15" s="4" t="s">
        <v>214</v>
      </c>
      <c r="D15" s="72" t="s">
        <v>233</v>
      </c>
      <c r="F15" s="29">
        <v>801369863</v>
      </c>
      <c r="H15" s="4" t="s">
        <v>53</v>
      </c>
      <c r="J15" s="29">
        <v>1697260270</v>
      </c>
    </row>
    <row r="16" spans="2:28" s="4" customFormat="1" ht="21.75" customHeight="1" x14ac:dyDescent="0.55000000000000004">
      <c r="B16" s="4" t="s">
        <v>183</v>
      </c>
      <c r="D16" s="72" t="s">
        <v>192</v>
      </c>
      <c r="F16" s="29">
        <v>205479451</v>
      </c>
      <c r="H16" s="4" t="s">
        <v>53</v>
      </c>
      <c r="J16" s="29">
        <v>1581095878</v>
      </c>
    </row>
    <row r="17" spans="2:10" s="4" customFormat="1" ht="21.75" customHeight="1" x14ac:dyDescent="0.55000000000000004">
      <c r="B17" s="4" t="s">
        <v>183</v>
      </c>
      <c r="D17" s="72" t="s">
        <v>188</v>
      </c>
      <c r="F17" s="29">
        <v>0</v>
      </c>
      <c r="H17" s="4" t="s">
        <v>53</v>
      </c>
      <c r="J17" s="29">
        <v>657534248</v>
      </c>
    </row>
    <row r="18" spans="2:10" s="4" customFormat="1" ht="21.75" customHeight="1" x14ac:dyDescent="0.55000000000000004">
      <c r="B18" s="4" t="s">
        <v>214</v>
      </c>
      <c r="D18" s="72" t="s">
        <v>226</v>
      </c>
      <c r="F18" s="29">
        <v>0</v>
      </c>
      <c r="H18" s="4" t="s">
        <v>53</v>
      </c>
      <c r="J18" s="29">
        <v>275342446</v>
      </c>
    </row>
    <row r="19" spans="2:10" s="4" customFormat="1" ht="21.75" customHeight="1" x14ac:dyDescent="0.55000000000000004">
      <c r="B19" s="4" t="s">
        <v>214</v>
      </c>
      <c r="D19" s="72" t="s">
        <v>217</v>
      </c>
      <c r="F19" s="29">
        <v>0</v>
      </c>
      <c r="H19" s="4" t="s">
        <v>53</v>
      </c>
      <c r="J19" s="29">
        <v>267177982</v>
      </c>
    </row>
    <row r="20" spans="2:10" s="4" customFormat="1" ht="21.75" customHeight="1" x14ac:dyDescent="0.55000000000000004">
      <c r="B20" s="4" t="s">
        <v>214</v>
      </c>
      <c r="D20" s="72" t="s">
        <v>232</v>
      </c>
      <c r="F20" s="29">
        <v>0</v>
      </c>
      <c r="H20" s="4" t="s">
        <v>53</v>
      </c>
      <c r="J20" s="29">
        <v>83493126</v>
      </c>
    </row>
    <row r="21" spans="2:10" s="4" customFormat="1" ht="21.75" customHeight="1" x14ac:dyDescent="0.55000000000000004">
      <c r="B21" s="4" t="s">
        <v>147</v>
      </c>
      <c r="D21" s="72" t="s">
        <v>53</v>
      </c>
      <c r="F21" s="29">
        <v>0</v>
      </c>
      <c r="H21" s="4" t="s">
        <v>53</v>
      </c>
      <c r="J21" s="29">
        <v>74739726</v>
      </c>
    </row>
    <row r="22" spans="2:10" s="4" customFormat="1" ht="21.75" customHeight="1" x14ac:dyDescent="0.55000000000000004">
      <c r="B22" s="4" t="s">
        <v>146</v>
      </c>
      <c r="D22" s="72" t="s">
        <v>53</v>
      </c>
      <c r="F22" s="29">
        <v>0</v>
      </c>
      <c r="H22" s="4" t="s">
        <v>53</v>
      </c>
      <c r="J22" s="29">
        <v>74306025</v>
      </c>
    </row>
    <row r="23" spans="2:10" s="4" customFormat="1" ht="21.75" customHeight="1" x14ac:dyDescent="0.55000000000000004">
      <c r="B23" s="4" t="s">
        <v>149</v>
      </c>
      <c r="D23" s="72" t="s">
        <v>150</v>
      </c>
      <c r="F23" s="29">
        <v>1133910</v>
      </c>
      <c r="H23" s="4" t="s">
        <v>53</v>
      </c>
      <c r="J23" s="29">
        <v>16356076</v>
      </c>
    </row>
    <row r="24" spans="2:10" s="4" customFormat="1" ht="21.75" customHeight="1" x14ac:dyDescent="0.55000000000000004">
      <c r="B24" s="4" t="s">
        <v>186</v>
      </c>
      <c r="D24" s="72" t="s">
        <v>195</v>
      </c>
      <c r="F24" s="29">
        <v>3986</v>
      </c>
      <c r="H24" s="4" t="s">
        <v>53</v>
      </c>
      <c r="J24" s="29">
        <v>659239</v>
      </c>
    </row>
    <row r="25" spans="2:10" s="4" customFormat="1" ht="21.75" customHeight="1" x14ac:dyDescent="0.55000000000000004">
      <c r="B25" s="4" t="s">
        <v>99</v>
      </c>
      <c r="D25" s="72" t="s">
        <v>128</v>
      </c>
      <c r="F25" s="29">
        <v>0</v>
      </c>
      <c r="H25" s="4" t="s">
        <v>53</v>
      </c>
      <c r="J25" s="29">
        <v>458850</v>
      </c>
    </row>
    <row r="26" spans="2:10" s="4" customFormat="1" ht="21.75" customHeight="1" x14ac:dyDescent="0.55000000000000004">
      <c r="B26" s="4" t="s">
        <v>103</v>
      </c>
      <c r="D26" s="72" t="s">
        <v>124</v>
      </c>
      <c r="F26" s="29">
        <v>33431</v>
      </c>
      <c r="H26" s="4" t="s">
        <v>53</v>
      </c>
      <c r="J26" s="29">
        <v>349172</v>
      </c>
    </row>
    <row r="27" spans="2:10" s="4" customFormat="1" ht="21.75" customHeight="1" x14ac:dyDescent="0.55000000000000004">
      <c r="B27" s="4" t="s">
        <v>102</v>
      </c>
      <c r="D27" s="72" t="s">
        <v>136</v>
      </c>
      <c r="F27" s="29">
        <v>34151</v>
      </c>
      <c r="H27" s="4" t="s">
        <v>53</v>
      </c>
      <c r="J27" s="29">
        <v>319958</v>
      </c>
    </row>
    <row r="28" spans="2:10" s="4" customFormat="1" ht="21.75" customHeight="1" x14ac:dyDescent="0.55000000000000004">
      <c r="B28" s="4" t="s">
        <v>183</v>
      </c>
      <c r="D28" s="72" t="s">
        <v>194</v>
      </c>
      <c r="F28" s="29">
        <v>3381</v>
      </c>
      <c r="H28" s="4" t="s">
        <v>53</v>
      </c>
      <c r="J28" s="29">
        <v>257426</v>
      </c>
    </row>
    <row r="29" spans="2:10" s="4" customFormat="1" ht="21.75" customHeight="1" x14ac:dyDescent="0.55000000000000004">
      <c r="B29" s="4" t="s">
        <v>214</v>
      </c>
      <c r="D29" s="72" t="s">
        <v>218</v>
      </c>
      <c r="F29" s="29">
        <v>3823</v>
      </c>
      <c r="H29" s="4" t="s">
        <v>53</v>
      </c>
      <c r="J29" s="29">
        <v>102007</v>
      </c>
    </row>
    <row r="30" spans="2:10" s="4" customFormat="1" ht="21.75" customHeight="1" x14ac:dyDescent="0.55000000000000004">
      <c r="B30" s="4" t="s">
        <v>99</v>
      </c>
      <c r="D30" s="72" t="s">
        <v>132</v>
      </c>
      <c r="F30" s="29">
        <v>0</v>
      </c>
      <c r="H30" s="4" t="s">
        <v>53</v>
      </c>
      <c r="J30" s="29">
        <v>80380</v>
      </c>
    </row>
    <row r="31" spans="2:10" s="4" customFormat="1" ht="21.75" customHeight="1" x14ac:dyDescent="0.55000000000000004">
      <c r="B31" s="4" t="s">
        <v>129</v>
      </c>
      <c r="D31" s="72" t="s">
        <v>130</v>
      </c>
      <c r="F31" s="29">
        <v>5429</v>
      </c>
      <c r="H31" s="4" t="s">
        <v>53</v>
      </c>
      <c r="J31" s="29">
        <v>44030</v>
      </c>
    </row>
    <row r="32" spans="2:10" s="4" customFormat="1" ht="21.75" customHeight="1" x14ac:dyDescent="0.55000000000000004">
      <c r="B32" s="4" t="s">
        <v>152</v>
      </c>
      <c r="D32" s="72" t="s">
        <v>153</v>
      </c>
      <c r="F32" s="29">
        <v>2000</v>
      </c>
      <c r="H32" s="4" t="s">
        <v>53</v>
      </c>
      <c r="J32" s="29">
        <v>18452</v>
      </c>
    </row>
    <row r="33" spans="2:12" s="4" customFormat="1" ht="21.75" customHeight="1" x14ac:dyDescent="0.55000000000000004">
      <c r="B33" s="4" t="s">
        <v>122</v>
      </c>
      <c r="D33" s="72" t="s">
        <v>123</v>
      </c>
      <c r="F33" s="29">
        <v>2332</v>
      </c>
      <c r="H33" s="4" t="s">
        <v>53</v>
      </c>
      <c r="J33" s="29">
        <v>16198</v>
      </c>
    </row>
    <row r="34" spans="2:12" ht="21.75" customHeight="1" thickBot="1" x14ac:dyDescent="0.6">
      <c r="B34" s="156" t="s">
        <v>80</v>
      </c>
      <c r="C34" s="156"/>
      <c r="D34" s="156"/>
      <c r="F34" s="10">
        <f>SUM(F10:F33)</f>
        <v>2310812318</v>
      </c>
      <c r="H34" s="32"/>
      <c r="J34" s="10">
        <f>SUM(J10:J33)</f>
        <v>18683813721</v>
      </c>
      <c r="L34" s="32"/>
    </row>
    <row r="35" spans="2:12" ht="21.75" customHeight="1" thickTop="1" x14ac:dyDescent="0.55000000000000004"/>
    <row r="36" spans="2:12" ht="30" x14ac:dyDescent="0.75">
      <c r="F36" s="60">
        <v>15</v>
      </c>
    </row>
  </sheetData>
  <sortState xmlns:xlrd2="http://schemas.microsoft.com/office/spreadsheetml/2017/richdata2" ref="B10:L33">
    <sortCondition descending="1" ref="J10:J33"/>
  </sortState>
  <mergeCells count="13">
    <mergeCell ref="B2:L2"/>
    <mergeCell ref="B3:L3"/>
    <mergeCell ref="B4:L4"/>
    <mergeCell ref="B34:D3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1" orientation="landscape" r:id="rId1"/>
  <rowBreaks count="2" manualBreakCount="2">
    <brk id="17" max="16383" man="1"/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2:AB17"/>
  <sheetViews>
    <sheetView rightToLeft="1" view="pageBreakPreview" topLeftCell="B1" zoomScaleNormal="100" zoomScaleSheetLayoutView="100" workbookViewId="0">
      <selection activeCell="D11" sqref="D11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4" t="s">
        <v>249</v>
      </c>
      <c r="C2" s="124"/>
      <c r="D2" s="124"/>
      <c r="E2" s="124"/>
      <c r="F2" s="124"/>
    </row>
    <row r="3" spans="2:28" ht="30" x14ac:dyDescent="0.55000000000000004">
      <c r="B3" s="124" t="s">
        <v>45</v>
      </c>
      <c r="C3" s="124"/>
      <c r="D3" s="124"/>
      <c r="E3" s="124"/>
      <c r="F3" s="124"/>
    </row>
    <row r="4" spans="2:28" ht="30" x14ac:dyDescent="0.55000000000000004">
      <c r="B4" s="124" t="s">
        <v>246</v>
      </c>
      <c r="C4" s="124"/>
      <c r="D4" s="124"/>
      <c r="E4" s="124"/>
      <c r="F4" s="124"/>
    </row>
    <row r="5" spans="2:28" ht="125.25" customHeight="1" x14ac:dyDescent="0.55000000000000004"/>
    <row r="6" spans="2:28" s="26" customFormat="1" ht="24" x14ac:dyDescent="0.6">
      <c r="B6" s="65" t="s">
        <v>114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7" t="s">
        <v>75</v>
      </c>
      <c r="D8" s="124" t="s">
        <v>47</v>
      </c>
      <c r="F8" s="163" t="s">
        <v>248</v>
      </c>
    </row>
    <row r="9" spans="2:28" ht="48.75" customHeight="1" x14ac:dyDescent="0.55000000000000004">
      <c r="B9" s="161" t="s">
        <v>75</v>
      </c>
      <c r="D9" s="162" t="s">
        <v>40</v>
      </c>
      <c r="F9" s="162" t="s">
        <v>40</v>
      </c>
    </row>
    <row r="10" spans="2:28" x14ac:dyDescent="0.55000000000000004">
      <c r="B10" s="2" t="s">
        <v>76</v>
      </c>
      <c r="D10" s="3">
        <v>12</v>
      </c>
      <c r="F10" s="3">
        <v>1525021</v>
      </c>
    </row>
    <row r="11" spans="2:28" ht="22.5" customHeight="1" x14ac:dyDescent="0.55000000000000004">
      <c r="B11" s="2" t="s">
        <v>133</v>
      </c>
      <c r="D11" s="3">
        <v>0</v>
      </c>
      <c r="F11" s="3">
        <v>50</v>
      </c>
    </row>
    <row r="12" spans="2:28" ht="22.5" customHeight="1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SUM(D10:D12)</f>
        <v>12</v>
      </c>
      <c r="F13" s="10">
        <f>SUM(F10:F12)</f>
        <v>1525071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60">
        <v>16</v>
      </c>
      <c r="B17" s="160"/>
      <c r="C17" s="160"/>
      <c r="D17" s="160"/>
      <c r="E17" s="160"/>
      <c r="F17" s="16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I10" sqref="I10:I11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4" t="s">
        <v>249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 x14ac:dyDescent="0.55000000000000004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 x14ac:dyDescent="0.55000000000000004">
      <c r="C4" s="124" t="s">
        <v>246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5" t="s">
        <v>89</v>
      </c>
      <c r="D9" s="126" t="s">
        <v>235</v>
      </c>
      <c r="E9" s="126" t="s">
        <v>2</v>
      </c>
      <c r="F9" s="126" t="s">
        <v>2</v>
      </c>
      <c r="G9" s="126" t="s">
        <v>2</v>
      </c>
      <c r="I9" s="126" t="s">
        <v>3</v>
      </c>
      <c r="J9" s="126" t="s">
        <v>3</v>
      </c>
      <c r="K9" s="126" t="s">
        <v>3</v>
      </c>
      <c r="M9" s="126" t="s">
        <v>247</v>
      </c>
      <c r="N9" s="126" t="s">
        <v>4</v>
      </c>
      <c r="O9" s="126" t="s">
        <v>4</v>
      </c>
      <c r="P9" s="126" t="s">
        <v>4</v>
      </c>
      <c r="Q9" s="126" t="s">
        <v>4</v>
      </c>
    </row>
    <row r="10" spans="3:17" s="6" customFormat="1" ht="44.25" customHeight="1" x14ac:dyDescent="0.25">
      <c r="C10" s="125"/>
      <c r="D10" s="12"/>
      <c r="E10" s="127" t="s">
        <v>6</v>
      </c>
      <c r="F10" s="12"/>
      <c r="G10" s="127" t="s">
        <v>7</v>
      </c>
      <c r="I10" s="127" t="s">
        <v>90</v>
      </c>
      <c r="J10" s="12"/>
      <c r="K10" s="127" t="s">
        <v>91</v>
      </c>
      <c r="M10" s="127" t="s">
        <v>6</v>
      </c>
      <c r="N10" s="12"/>
      <c r="O10" s="127" t="s">
        <v>7</v>
      </c>
      <c r="Q10" s="129" t="s">
        <v>11</v>
      </c>
    </row>
    <row r="11" spans="3:17" s="6" customFormat="1" ht="39.75" customHeight="1" x14ac:dyDescent="0.25">
      <c r="C11" s="125"/>
      <c r="D11" s="11"/>
      <c r="E11" s="128" t="s">
        <v>6</v>
      </c>
      <c r="F11" s="11"/>
      <c r="G11" s="128" t="s">
        <v>7</v>
      </c>
      <c r="I11" s="128"/>
      <c r="J11" s="11"/>
      <c r="K11" s="128"/>
      <c r="M11" s="128" t="s">
        <v>6</v>
      </c>
      <c r="N11" s="11"/>
      <c r="O11" s="128" t="s">
        <v>7</v>
      </c>
      <c r="Q11" s="130" t="s">
        <v>11</v>
      </c>
    </row>
    <row r="12" spans="3:17" x14ac:dyDescent="0.55000000000000004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 x14ac:dyDescent="0.55000000000000004">
      <c r="C13" s="2" t="s">
        <v>85</v>
      </c>
      <c r="E13" s="3">
        <f>'اوراق مشارکت'!R30</f>
        <v>118044425410</v>
      </c>
      <c r="G13" s="3">
        <f>'اوراق مشارکت'!T30</f>
        <v>131795888646</v>
      </c>
      <c r="I13" s="3">
        <f>'اوراق مشارکت'!X30</f>
        <v>0</v>
      </c>
      <c r="K13" s="3">
        <f>'اوراق مشارکت'!AB30</f>
        <v>3061392548</v>
      </c>
      <c r="M13" s="3">
        <f>'اوراق مشارکت'!AH30</f>
        <v>115353337038</v>
      </c>
      <c r="O13" s="3">
        <f>'اوراق مشارکت'!AJ30</f>
        <v>128277517879</v>
      </c>
      <c r="Q13" s="8">
        <f>O13/$O$17</f>
        <v>0.44959383634616434</v>
      </c>
    </row>
    <row r="14" spans="3:17" x14ac:dyDescent="0.55000000000000004">
      <c r="C14" s="2" t="s">
        <v>83</v>
      </c>
      <c r="E14" s="3">
        <f>سهام!G24</f>
        <v>45461062449</v>
      </c>
      <c r="G14" s="3">
        <f>سهام!I24</f>
        <v>42525997461.974197</v>
      </c>
      <c r="I14" s="3">
        <f>سهام!M24</f>
        <v>1435301805</v>
      </c>
      <c r="K14" s="3">
        <f>سهام!Q24</f>
        <v>0</v>
      </c>
      <c r="M14" s="3">
        <f>سهام!W24</f>
        <v>46896364254</v>
      </c>
      <c r="O14" s="3">
        <f>سهام!Y24</f>
        <v>46669747014.956284</v>
      </c>
      <c r="Q14" s="8">
        <f>O14/$O$17</f>
        <v>0.16357060027892956</v>
      </c>
    </row>
    <row r="15" spans="3:17" x14ac:dyDescent="0.55000000000000004">
      <c r="C15" s="2" t="s">
        <v>115</v>
      </c>
      <c r="E15" s="3">
        <f>سپرده!L26</f>
        <v>113742104399</v>
      </c>
      <c r="G15" s="3">
        <f>E15</f>
        <v>113742104399</v>
      </c>
      <c r="I15" s="3">
        <f>سپرده!N26</f>
        <v>15123459359</v>
      </c>
      <c r="K15" s="3">
        <f>سپرده!P26</f>
        <v>18494153197</v>
      </c>
      <c r="M15" s="3">
        <f>سپرده!R26</f>
        <v>110371410561</v>
      </c>
      <c r="O15" s="3">
        <f>سپرده!R26</f>
        <v>110371410561</v>
      </c>
      <c r="Q15" s="8">
        <f>O15/$O$17</f>
        <v>0.38683556337490604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277247592258</v>
      </c>
      <c r="F17" s="3">
        <f t="shared" si="0"/>
        <v>0</v>
      </c>
      <c r="G17" s="10">
        <f t="shared" si="0"/>
        <v>288063990506.97418</v>
      </c>
      <c r="H17" s="3">
        <f t="shared" si="0"/>
        <v>0</v>
      </c>
      <c r="I17" s="10">
        <f t="shared" si="0"/>
        <v>16558761164</v>
      </c>
      <c r="J17" s="3">
        <f t="shared" si="0"/>
        <v>0</v>
      </c>
      <c r="K17" s="10">
        <f t="shared" si="0"/>
        <v>21555545745</v>
      </c>
      <c r="L17" s="3">
        <f t="shared" si="0"/>
        <v>0</v>
      </c>
      <c r="M17" s="10">
        <f t="shared" si="0"/>
        <v>272621111853</v>
      </c>
      <c r="N17" s="3">
        <f t="shared" si="0"/>
        <v>0</v>
      </c>
      <c r="O17" s="10">
        <f>SUM(O12:O16)</f>
        <v>285318675454.9563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C2:AA44"/>
  <sheetViews>
    <sheetView rightToLeft="1" view="pageBreakPreview" zoomScale="55" zoomScaleNormal="55" zoomScaleSheetLayoutView="55" workbookViewId="0">
      <selection activeCell="E25" sqref="E25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5" t="s">
        <v>249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3:27" ht="44.25" x14ac:dyDescent="0.8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3:27" ht="44.25" x14ac:dyDescent="0.8">
      <c r="C4" s="135" t="s">
        <v>246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31" t="s">
        <v>1</v>
      </c>
      <c r="E8" s="134" t="s">
        <v>235</v>
      </c>
      <c r="F8" s="134" t="s">
        <v>2</v>
      </c>
      <c r="G8" s="134" t="s">
        <v>2</v>
      </c>
      <c r="H8" s="134" t="s">
        <v>2</v>
      </c>
      <c r="I8" s="134" t="s">
        <v>2</v>
      </c>
      <c r="J8" s="136"/>
      <c r="K8" s="134" t="s">
        <v>3</v>
      </c>
      <c r="L8" s="134" t="s">
        <v>3</v>
      </c>
      <c r="M8" s="134" t="s">
        <v>3</v>
      </c>
      <c r="N8" s="134" t="s">
        <v>3</v>
      </c>
      <c r="O8" s="134" t="s">
        <v>3</v>
      </c>
      <c r="P8" s="134" t="s">
        <v>3</v>
      </c>
      <c r="Q8" s="134" t="s">
        <v>3</v>
      </c>
      <c r="R8" s="136"/>
      <c r="S8" s="134" t="s">
        <v>247</v>
      </c>
      <c r="T8" s="134" t="s">
        <v>4</v>
      </c>
      <c r="U8" s="134" t="s">
        <v>4</v>
      </c>
      <c r="V8" s="134" t="s">
        <v>4</v>
      </c>
      <c r="W8" s="134" t="s">
        <v>4</v>
      </c>
      <c r="X8" s="134" t="s">
        <v>4</v>
      </c>
      <c r="Y8" s="134" t="s">
        <v>4</v>
      </c>
      <c r="Z8" s="134" t="s">
        <v>4</v>
      </c>
      <c r="AA8" s="134" t="s">
        <v>4</v>
      </c>
    </row>
    <row r="9" spans="3:27" s="81" customFormat="1" ht="44.25" customHeight="1" x14ac:dyDescent="0.25">
      <c r="C9" s="131" t="s">
        <v>1</v>
      </c>
      <c r="D9" s="136"/>
      <c r="E9" s="132" t="s">
        <v>5</v>
      </c>
      <c r="F9" s="137"/>
      <c r="G9" s="132" t="s">
        <v>6</v>
      </c>
      <c r="H9" s="82"/>
      <c r="I9" s="132" t="s">
        <v>7</v>
      </c>
      <c r="J9" s="136"/>
      <c r="K9" s="132" t="s">
        <v>8</v>
      </c>
      <c r="L9" s="132" t="s">
        <v>8</v>
      </c>
      <c r="M9" s="132" t="s">
        <v>8</v>
      </c>
      <c r="N9" s="82"/>
      <c r="O9" s="132" t="s">
        <v>9</v>
      </c>
      <c r="P9" s="132" t="s">
        <v>9</v>
      </c>
      <c r="Q9" s="132" t="s">
        <v>9</v>
      </c>
      <c r="R9" s="136"/>
      <c r="S9" s="132" t="s">
        <v>5</v>
      </c>
      <c r="T9" s="137"/>
      <c r="U9" s="132" t="s">
        <v>10</v>
      </c>
      <c r="V9" s="137"/>
      <c r="W9" s="132" t="s">
        <v>6</v>
      </c>
      <c r="X9" s="137"/>
      <c r="Y9" s="132" t="s">
        <v>7</v>
      </c>
      <c r="Z9" s="136"/>
      <c r="AA9" s="132" t="s">
        <v>11</v>
      </c>
    </row>
    <row r="10" spans="3:27" s="81" customFormat="1" ht="54" customHeight="1" x14ac:dyDescent="0.25">
      <c r="C10" s="131" t="s">
        <v>1</v>
      </c>
      <c r="D10" s="136"/>
      <c r="E10" s="133" t="s">
        <v>5</v>
      </c>
      <c r="F10" s="138"/>
      <c r="G10" s="133" t="s">
        <v>6</v>
      </c>
      <c r="H10" s="83"/>
      <c r="I10" s="133" t="s">
        <v>7</v>
      </c>
      <c r="J10" s="136"/>
      <c r="K10" s="133" t="s">
        <v>5</v>
      </c>
      <c r="L10" s="83"/>
      <c r="M10" s="133" t="s">
        <v>6</v>
      </c>
      <c r="N10" s="83"/>
      <c r="O10" s="133" t="s">
        <v>5</v>
      </c>
      <c r="P10" s="83"/>
      <c r="Q10" s="133" t="s">
        <v>12</v>
      </c>
      <c r="R10" s="136"/>
      <c r="S10" s="133" t="s">
        <v>5</v>
      </c>
      <c r="T10" s="138"/>
      <c r="U10" s="133" t="s">
        <v>10</v>
      </c>
      <c r="V10" s="138"/>
      <c r="W10" s="133" t="s">
        <v>6</v>
      </c>
      <c r="X10" s="138"/>
      <c r="Y10" s="133" t="s">
        <v>7</v>
      </c>
      <c r="Z10" s="136"/>
      <c r="AA10" s="133" t="s">
        <v>11</v>
      </c>
    </row>
    <row r="11" spans="3:27" x14ac:dyDescent="0.8">
      <c r="C11" s="59" t="s">
        <v>211</v>
      </c>
      <c r="D11" s="112"/>
      <c r="E11" s="84">
        <v>3225335</v>
      </c>
      <c r="F11" s="84"/>
      <c r="G11" s="84">
        <v>14954161593</v>
      </c>
      <c r="H11" s="84"/>
      <c r="I11" s="84">
        <v>14341083260.442699</v>
      </c>
      <c r="J11" s="84"/>
      <c r="K11" s="84">
        <v>0</v>
      </c>
      <c r="L11" s="84"/>
      <c r="M11" s="84">
        <v>0</v>
      </c>
      <c r="N11" s="84"/>
      <c r="O11" s="84">
        <v>0</v>
      </c>
      <c r="P11" s="84"/>
      <c r="Q11" s="84">
        <v>0</v>
      </c>
      <c r="R11" s="84"/>
      <c r="S11" s="84">
        <v>3225335</v>
      </c>
      <c r="T11" s="84"/>
      <c r="U11" s="84">
        <v>4769</v>
      </c>
      <c r="V11" s="84"/>
      <c r="W11" s="84">
        <v>14954161593</v>
      </c>
      <c r="X11" s="84"/>
      <c r="Y11" s="84">
        <v>15290101960.4408</v>
      </c>
      <c r="AA11" s="85">
        <f>Y11/'سرمایه گذاری ها'!$O$17</f>
        <v>5.3589558889055866E-2</v>
      </c>
    </row>
    <row r="12" spans="3:27" x14ac:dyDescent="0.8">
      <c r="C12" s="59" t="s">
        <v>212</v>
      </c>
      <c r="D12" s="112"/>
      <c r="E12" s="84">
        <v>773340</v>
      </c>
      <c r="F12" s="84"/>
      <c r="G12" s="84">
        <v>7002664273</v>
      </c>
      <c r="H12" s="84"/>
      <c r="I12" s="84">
        <v>6319031513.9399996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773340</v>
      </c>
      <c r="T12" s="84"/>
      <c r="U12" s="84">
        <v>8760</v>
      </c>
      <c r="V12" s="84"/>
      <c r="W12" s="84">
        <v>7002664273</v>
      </c>
      <c r="X12" s="84"/>
      <c r="Y12" s="84">
        <v>6734150372.5200005</v>
      </c>
      <c r="AA12" s="85">
        <f>Y12/'سرمایه گذاری ها'!$O$17</f>
        <v>2.3602206766809176E-2</v>
      </c>
    </row>
    <row r="13" spans="3:27" x14ac:dyDescent="0.8">
      <c r="C13" s="59" t="s">
        <v>198</v>
      </c>
      <c r="D13" s="112"/>
      <c r="E13" s="84">
        <v>139527</v>
      </c>
      <c r="F13" s="84"/>
      <c r="G13" s="84">
        <v>6327725930</v>
      </c>
      <c r="H13" s="84"/>
      <c r="I13" s="84">
        <v>4930671750.1424999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139527</v>
      </c>
      <c r="T13" s="84"/>
      <c r="U13" s="84">
        <v>37250</v>
      </c>
      <c r="V13" s="84"/>
      <c r="W13" s="84">
        <v>6327725930</v>
      </c>
      <c r="X13" s="84"/>
      <c r="Y13" s="84">
        <v>5166456334.5375004</v>
      </c>
      <c r="AA13" s="85">
        <f>Y13/'سرمایه گذاری ها'!$O$17</f>
        <v>1.8107669700552557E-2</v>
      </c>
    </row>
    <row r="14" spans="3:27" x14ac:dyDescent="0.8">
      <c r="C14" s="59" t="s">
        <v>199</v>
      </c>
      <c r="D14" s="112"/>
      <c r="E14" s="84">
        <v>125813</v>
      </c>
      <c r="F14" s="84"/>
      <c r="G14" s="84">
        <v>4286231827</v>
      </c>
      <c r="H14" s="84"/>
      <c r="I14" s="84">
        <v>3774443973.777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125813</v>
      </c>
      <c r="T14" s="84"/>
      <c r="U14" s="84">
        <v>34030</v>
      </c>
      <c r="V14" s="84"/>
      <c r="W14" s="84">
        <v>4286231827</v>
      </c>
      <c r="X14" s="84"/>
      <c r="Y14" s="84">
        <v>4255941962.4794998</v>
      </c>
      <c r="AA14" s="85">
        <f>Y14/'سرمایه گذاری ها'!$O$17</f>
        <v>1.4916450721962614E-2</v>
      </c>
    </row>
    <row r="15" spans="3:27" x14ac:dyDescent="0.8">
      <c r="C15" s="59" t="s">
        <v>174</v>
      </c>
      <c r="D15" s="112"/>
      <c r="E15" s="84">
        <v>161117</v>
      </c>
      <c r="F15" s="84"/>
      <c r="G15" s="84">
        <v>3894798892</v>
      </c>
      <c r="H15" s="84"/>
      <c r="I15" s="84">
        <v>3806964071.0145001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161117</v>
      </c>
      <c r="T15" s="84"/>
      <c r="U15" s="84">
        <v>25240</v>
      </c>
      <c r="V15" s="84"/>
      <c r="W15" s="84">
        <v>3894798892</v>
      </c>
      <c r="X15" s="84"/>
      <c r="Y15" s="84">
        <v>4042396851.1739998</v>
      </c>
      <c r="AA15" s="85">
        <f>Y15/'سرمایه گذاری ها'!$O$17</f>
        <v>1.4168006509662137E-2</v>
      </c>
    </row>
    <row r="16" spans="3:27" x14ac:dyDescent="0.8">
      <c r="C16" s="59" t="s">
        <v>117</v>
      </c>
      <c r="D16" s="112"/>
      <c r="E16" s="84">
        <v>31071</v>
      </c>
      <c r="F16" s="84"/>
      <c r="G16" s="84">
        <v>1671212222</v>
      </c>
      <c r="H16" s="84"/>
      <c r="I16" s="84">
        <v>2338079855.5349998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31071</v>
      </c>
      <c r="T16" s="84"/>
      <c r="U16" s="84">
        <v>75900</v>
      </c>
      <c r="V16" s="84"/>
      <c r="W16" s="84">
        <v>1671212222</v>
      </c>
      <c r="X16" s="84"/>
      <c r="Y16" s="84">
        <v>2344257081.0450001</v>
      </c>
      <c r="AA16" s="85">
        <f>Y16/'سرمایه گذاری ها'!$O$17</f>
        <v>8.2162763348979997E-3</v>
      </c>
    </row>
    <row r="17" spans="3:27" x14ac:dyDescent="0.8">
      <c r="C17" s="59" t="s">
        <v>134</v>
      </c>
      <c r="D17" s="112"/>
      <c r="E17" s="84">
        <v>104000</v>
      </c>
      <c r="F17" s="84"/>
      <c r="G17" s="84">
        <v>1899113814</v>
      </c>
      <c r="H17" s="84"/>
      <c r="I17" s="84">
        <v>2114145540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104000</v>
      </c>
      <c r="T17" s="84"/>
      <c r="U17" s="84">
        <v>21850</v>
      </c>
      <c r="V17" s="84"/>
      <c r="W17" s="84">
        <v>1899113814</v>
      </c>
      <c r="X17" s="84"/>
      <c r="Y17" s="84">
        <v>2258879220</v>
      </c>
      <c r="AA17" s="85">
        <f>Y17/'سرمایه گذاری ها'!$O$17</f>
        <v>7.9170394871562223E-3</v>
      </c>
    </row>
    <row r="18" spans="3:27" x14ac:dyDescent="0.8">
      <c r="C18" s="59" t="s">
        <v>237</v>
      </c>
      <c r="D18" s="112"/>
      <c r="E18" s="84">
        <v>79867</v>
      </c>
      <c r="F18" s="84"/>
      <c r="G18" s="84">
        <v>640241493</v>
      </c>
      <c r="H18" s="84"/>
      <c r="I18" s="84">
        <v>637516084.54050004</v>
      </c>
      <c r="J18" s="84"/>
      <c r="K18" s="84">
        <v>177268</v>
      </c>
      <c r="L18" s="84"/>
      <c r="M18" s="84">
        <v>1435301805</v>
      </c>
      <c r="N18" s="84"/>
      <c r="O18" s="84">
        <v>0</v>
      </c>
      <c r="P18" s="84"/>
      <c r="Q18" s="84">
        <v>0</v>
      </c>
      <c r="R18" s="84"/>
      <c r="S18" s="84">
        <v>257135</v>
      </c>
      <c r="T18" s="84"/>
      <c r="U18" s="84">
        <v>8530</v>
      </c>
      <c r="V18" s="84"/>
      <c r="W18" s="84">
        <v>2075543298</v>
      </c>
      <c r="X18" s="84"/>
      <c r="Y18" s="84">
        <v>2180311048.7775002</v>
      </c>
      <c r="AA18" s="85">
        <f>Y18/'سرمایه گذاری ها'!$O$17</f>
        <v>7.6416696008450007E-3</v>
      </c>
    </row>
    <row r="19" spans="3:27" x14ac:dyDescent="0.8">
      <c r="C19" s="59" t="s">
        <v>116</v>
      </c>
      <c r="D19" s="112"/>
      <c r="E19" s="84">
        <v>120000</v>
      </c>
      <c r="F19" s="84"/>
      <c r="G19" s="84">
        <v>2652459208</v>
      </c>
      <c r="H19" s="84"/>
      <c r="I19" s="84">
        <v>2104205040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120000</v>
      </c>
      <c r="T19" s="84"/>
      <c r="U19" s="84">
        <v>18090</v>
      </c>
      <c r="V19" s="84"/>
      <c r="W19" s="84">
        <v>2652459208</v>
      </c>
      <c r="X19" s="84"/>
      <c r="Y19" s="84">
        <v>2157883740</v>
      </c>
      <c r="AA19" s="85">
        <f>Y19/'سرمایه گذاری ها'!$O$17</f>
        <v>7.5630651816223941E-3</v>
      </c>
    </row>
    <row r="20" spans="3:27" x14ac:dyDescent="0.8">
      <c r="C20" s="59" t="s">
        <v>236</v>
      </c>
      <c r="D20" s="112"/>
      <c r="E20" s="84">
        <v>32352</v>
      </c>
      <c r="F20" s="84"/>
      <c r="G20" s="84">
        <v>1413234856</v>
      </c>
      <c r="H20" s="84"/>
      <c r="I20" s="84">
        <v>1395722543.04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0</v>
      </c>
      <c r="R20" s="84"/>
      <c r="S20" s="84">
        <v>32352</v>
      </c>
      <c r="T20" s="84"/>
      <c r="U20" s="84">
        <v>46550</v>
      </c>
      <c r="V20" s="84"/>
      <c r="W20" s="84">
        <v>1413234856</v>
      </c>
      <c r="X20" s="84"/>
      <c r="Y20" s="84">
        <v>1497024985.6800001</v>
      </c>
      <c r="AA20" s="85">
        <f>Y20/'سرمایه گذاری ها'!$O$17</f>
        <v>5.2468524301569515E-3</v>
      </c>
    </row>
    <row r="21" spans="3:27" x14ac:dyDescent="0.8">
      <c r="C21" s="59" t="s">
        <v>213</v>
      </c>
      <c r="D21" s="112"/>
      <c r="E21" s="84">
        <v>6544</v>
      </c>
      <c r="F21" s="84"/>
      <c r="G21" s="84">
        <v>698395181</v>
      </c>
      <c r="H21" s="84"/>
      <c r="I21" s="84">
        <v>738714976.99199998</v>
      </c>
      <c r="J21" s="84"/>
      <c r="K21" s="84">
        <v>0</v>
      </c>
      <c r="L21" s="84"/>
      <c r="M21" s="84">
        <v>0</v>
      </c>
      <c r="N21" s="84"/>
      <c r="O21" s="84">
        <v>0</v>
      </c>
      <c r="P21" s="84"/>
      <c r="Q21" s="84">
        <v>0</v>
      </c>
      <c r="R21" s="84"/>
      <c r="S21" s="84">
        <v>6544</v>
      </c>
      <c r="T21" s="84"/>
      <c r="U21" s="84">
        <v>110010</v>
      </c>
      <c r="V21" s="84"/>
      <c r="W21" s="84">
        <v>698395181</v>
      </c>
      <c r="X21" s="84"/>
      <c r="Y21" s="84">
        <v>715622002.63199997</v>
      </c>
      <c r="AA21" s="85">
        <f>Y21/'سرمایه گذاری ها'!$O$17</f>
        <v>2.5081498836026115E-3</v>
      </c>
    </row>
    <row r="22" spans="3:27" x14ac:dyDescent="0.8">
      <c r="C22" s="59" t="s">
        <v>164</v>
      </c>
      <c r="D22" s="112"/>
      <c r="E22" s="84">
        <v>182</v>
      </c>
      <c r="F22" s="84"/>
      <c r="G22" s="84">
        <v>20823160</v>
      </c>
      <c r="H22" s="84"/>
      <c r="I22" s="84">
        <v>25418852.550000001</v>
      </c>
      <c r="J22" s="84"/>
      <c r="K22" s="84">
        <v>0</v>
      </c>
      <c r="L22" s="84"/>
      <c r="M22" s="84">
        <v>0</v>
      </c>
      <c r="N22" s="84"/>
      <c r="O22" s="84">
        <v>0</v>
      </c>
      <c r="P22" s="84"/>
      <c r="Q22" s="84">
        <v>0</v>
      </c>
      <c r="R22" s="84"/>
      <c r="S22" s="84">
        <v>182</v>
      </c>
      <c r="T22" s="84"/>
      <c r="U22" s="84">
        <v>147700</v>
      </c>
      <c r="V22" s="84"/>
      <c r="W22" s="84">
        <v>20823160</v>
      </c>
      <c r="X22" s="84"/>
      <c r="Y22" s="84">
        <v>26721455.670000002</v>
      </c>
      <c r="AA22" s="85">
        <f>Y22/'سرمایه گذاری ها'!$O$17</f>
        <v>9.3654772606073446E-5</v>
      </c>
    </row>
    <row r="23" spans="3:27" x14ac:dyDescent="0.8">
      <c r="E23" s="84"/>
      <c r="G23" s="84"/>
      <c r="I23" s="84"/>
      <c r="K23" s="84"/>
      <c r="M23" s="84"/>
      <c r="O23" s="84"/>
      <c r="Q23" s="84"/>
      <c r="S23" s="84"/>
      <c r="U23" s="84"/>
      <c r="W23" s="84"/>
      <c r="Y23" s="84"/>
      <c r="AA23" s="85"/>
    </row>
    <row r="24" spans="3:27" ht="33.75" thickBot="1" x14ac:dyDescent="0.85">
      <c r="C24" s="59" t="s">
        <v>80</v>
      </c>
      <c r="E24" s="86">
        <f>SUM(E11:E23)</f>
        <v>4799148</v>
      </c>
      <c r="F24" s="84"/>
      <c r="G24" s="86">
        <f>SUM(G11:G23)</f>
        <v>45461062449</v>
      </c>
      <c r="H24" s="84"/>
      <c r="I24" s="86">
        <f>SUM(I11:I23)</f>
        <v>42525997461.974197</v>
      </c>
      <c r="J24" s="84"/>
      <c r="K24" s="86">
        <f>SUM(K11:K23)</f>
        <v>177268</v>
      </c>
      <c r="L24" s="84"/>
      <c r="M24" s="86">
        <f>SUM(M11:M23)</f>
        <v>1435301805</v>
      </c>
      <c r="N24" s="84"/>
      <c r="O24" s="86">
        <f>SUM(O11:O23)</f>
        <v>0</v>
      </c>
      <c r="P24" s="84"/>
      <c r="Q24" s="86">
        <f>SUM(Q11:Q23)</f>
        <v>0</v>
      </c>
      <c r="R24" s="84">
        <f>SUM(R11:R22)</f>
        <v>0</v>
      </c>
      <c r="S24" s="86">
        <f>SUM(S11:S22)</f>
        <v>4976416</v>
      </c>
      <c r="T24" s="84"/>
      <c r="U24" s="86"/>
      <c r="V24" s="84"/>
      <c r="W24" s="86">
        <f>SUM(W11:W23)</f>
        <v>46896364254</v>
      </c>
      <c r="X24" s="84"/>
      <c r="Y24" s="86">
        <f>SUM(Y11:Y23)</f>
        <v>46669747014.956284</v>
      </c>
      <c r="Z24" s="84"/>
      <c r="AA24" s="89">
        <f>SUM(AA11:AA23)</f>
        <v>0.16357060027892961</v>
      </c>
    </row>
    <row r="25" spans="3:27" ht="33.75" thickTop="1" x14ac:dyDescent="0.8"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116"/>
    </row>
    <row r="26" spans="3:27" ht="30.75" customHeight="1" x14ac:dyDescent="0.95">
      <c r="O26" s="94">
        <v>2</v>
      </c>
    </row>
    <row r="44" spans="4:4" x14ac:dyDescent="0.8">
      <c r="D44" s="59" t="s">
        <v>162</v>
      </c>
    </row>
  </sheetData>
  <sortState xmlns:xlrd2="http://schemas.microsoft.com/office/spreadsheetml/2017/richdata2" ref="C11:AA22">
    <sortCondition descending="1" ref="Y11:Y22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249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 x14ac:dyDescent="0.6">
      <c r="B4" s="124" t="s">
        <v>246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9" t="s">
        <v>235</v>
      </c>
      <c r="E8" s="139" t="s">
        <v>2</v>
      </c>
      <c r="F8" s="139" t="s">
        <v>2</v>
      </c>
      <c r="G8" s="139" t="s">
        <v>2</v>
      </c>
      <c r="H8" s="139" t="s">
        <v>2</v>
      </c>
      <c r="I8" s="139" t="s">
        <v>2</v>
      </c>
      <c r="J8" s="139" t="s">
        <v>2</v>
      </c>
      <c r="K8" s="15"/>
      <c r="L8" s="139" t="s">
        <v>247</v>
      </c>
      <c r="M8" s="139" t="s">
        <v>4</v>
      </c>
      <c r="N8" s="139" t="s">
        <v>4</v>
      </c>
      <c r="O8" s="139" t="s">
        <v>4</v>
      </c>
      <c r="P8" s="139" t="s">
        <v>4</v>
      </c>
      <c r="Q8" s="139" t="s">
        <v>4</v>
      </c>
      <c r="R8" s="139" t="s">
        <v>4</v>
      </c>
      <c r="S8" s="15"/>
    </row>
    <row r="9" spans="2:28" ht="30" x14ac:dyDescent="0.6">
      <c r="B9" s="21" t="s">
        <v>1</v>
      </c>
      <c r="C9" s="15"/>
      <c r="D9" s="18" t="s">
        <v>235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2:AL37"/>
  <sheetViews>
    <sheetView rightToLeft="1" view="pageBreakPreview" topLeftCell="C7" zoomScale="90" zoomScaleNormal="90" zoomScaleSheetLayoutView="90" workbookViewId="0">
      <selection activeCell="P31" sqref="P31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1" t="s">
        <v>249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2:38" ht="39" x14ac:dyDescent="0.6">
      <c r="B4" s="141" t="s">
        <v>246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4" t="s">
        <v>19</v>
      </c>
      <c r="C10" s="124" t="s">
        <v>19</v>
      </c>
      <c r="D10" s="124" t="s">
        <v>19</v>
      </c>
      <c r="E10" s="124" t="s">
        <v>19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 t="s">
        <v>19</v>
      </c>
      <c r="M10" s="124" t="s">
        <v>19</v>
      </c>
      <c r="N10" s="124" t="s">
        <v>19</v>
      </c>
      <c r="P10" s="124" t="s">
        <v>235</v>
      </c>
      <c r="Q10" s="124" t="s">
        <v>2</v>
      </c>
      <c r="R10" s="124" t="s">
        <v>2</v>
      </c>
      <c r="S10" s="124" t="s">
        <v>2</v>
      </c>
      <c r="T10" s="124" t="s">
        <v>2</v>
      </c>
      <c r="V10" s="124" t="s">
        <v>3</v>
      </c>
      <c r="W10" s="124" t="s">
        <v>3</v>
      </c>
      <c r="X10" s="124" t="s">
        <v>3</v>
      </c>
      <c r="Y10" s="124" t="s">
        <v>3</v>
      </c>
      <c r="Z10" s="124" t="s">
        <v>3</v>
      </c>
      <c r="AA10" s="124" t="s">
        <v>3</v>
      </c>
      <c r="AB10" s="124" t="s">
        <v>3</v>
      </c>
      <c r="AD10" s="124" t="s">
        <v>247</v>
      </c>
      <c r="AE10" s="124" t="s">
        <v>4</v>
      </c>
      <c r="AF10" s="124" t="s">
        <v>4</v>
      </c>
      <c r="AG10" s="124" t="s">
        <v>4</v>
      </c>
      <c r="AH10" s="124" t="s">
        <v>4</v>
      </c>
      <c r="AI10" s="124" t="s">
        <v>4</v>
      </c>
      <c r="AJ10" s="124" t="s">
        <v>4</v>
      </c>
      <c r="AK10" s="124" t="s">
        <v>4</v>
      </c>
      <c r="AL10" s="124" t="s">
        <v>4</v>
      </c>
    </row>
    <row r="11" spans="2:38" s="16" customFormat="1" ht="45.75" customHeight="1" x14ac:dyDescent="0.6">
      <c r="B11" s="127" t="s">
        <v>20</v>
      </c>
      <c r="C11" s="24"/>
      <c r="D11" s="127" t="s">
        <v>21</v>
      </c>
      <c r="E11" s="24"/>
      <c r="F11" s="127" t="s">
        <v>22</v>
      </c>
      <c r="G11" s="24"/>
      <c r="H11" s="127" t="s">
        <v>23</v>
      </c>
      <c r="I11" s="24"/>
      <c r="J11" s="127" t="s">
        <v>87</v>
      </c>
      <c r="K11" s="24"/>
      <c r="L11" s="127" t="s">
        <v>25</v>
      </c>
      <c r="M11" s="24"/>
      <c r="N11" s="127" t="s">
        <v>18</v>
      </c>
      <c r="P11" s="127" t="s">
        <v>5</v>
      </c>
      <c r="Q11" s="24"/>
      <c r="R11" s="127" t="s">
        <v>6</v>
      </c>
      <c r="S11" s="24"/>
      <c r="T11" s="127" t="s">
        <v>7</v>
      </c>
      <c r="V11" s="127" t="s">
        <v>8</v>
      </c>
      <c r="W11" s="127" t="s">
        <v>8</v>
      </c>
      <c r="X11" s="127" t="s">
        <v>8</v>
      </c>
      <c r="Z11" s="127" t="s">
        <v>9</v>
      </c>
      <c r="AA11" s="127" t="s">
        <v>9</v>
      </c>
      <c r="AB11" s="127" t="s">
        <v>9</v>
      </c>
      <c r="AD11" s="127" t="s">
        <v>5</v>
      </c>
      <c r="AE11" s="24"/>
      <c r="AF11" s="127" t="s">
        <v>26</v>
      </c>
      <c r="AG11" s="24"/>
      <c r="AH11" s="127" t="s">
        <v>6</v>
      </c>
      <c r="AI11" s="24"/>
      <c r="AJ11" s="127" t="s">
        <v>7</v>
      </c>
      <c r="AK11" s="24"/>
      <c r="AL11" s="127" t="s">
        <v>11</v>
      </c>
    </row>
    <row r="12" spans="2:38" s="16" customFormat="1" ht="45.75" customHeight="1" x14ac:dyDescent="0.6">
      <c r="B12" s="128" t="s">
        <v>20</v>
      </c>
      <c r="C12" s="25"/>
      <c r="D12" s="128" t="s">
        <v>21</v>
      </c>
      <c r="E12" s="25"/>
      <c r="F12" s="128" t="s">
        <v>22</v>
      </c>
      <c r="G12" s="25"/>
      <c r="H12" s="128" t="s">
        <v>23</v>
      </c>
      <c r="I12" s="25"/>
      <c r="J12" s="128" t="s">
        <v>24</v>
      </c>
      <c r="K12" s="25"/>
      <c r="L12" s="128" t="s">
        <v>25</v>
      </c>
      <c r="M12" s="25"/>
      <c r="N12" s="128" t="s">
        <v>18</v>
      </c>
      <c r="P12" s="128" t="s">
        <v>5</v>
      </c>
      <c r="Q12" s="25"/>
      <c r="R12" s="128" t="s">
        <v>6</v>
      </c>
      <c r="S12" s="25"/>
      <c r="T12" s="128" t="s">
        <v>7</v>
      </c>
      <c r="V12" s="128" t="s">
        <v>5</v>
      </c>
      <c r="W12" s="25"/>
      <c r="X12" s="128" t="s">
        <v>6</v>
      </c>
      <c r="Z12" s="128" t="s">
        <v>5</v>
      </c>
      <c r="AA12" s="25"/>
      <c r="AB12" s="128" t="s">
        <v>12</v>
      </c>
      <c r="AD12" s="128" t="s">
        <v>5</v>
      </c>
      <c r="AE12" s="25"/>
      <c r="AF12" s="128" t="s">
        <v>26</v>
      </c>
      <c r="AG12" s="25"/>
      <c r="AH12" s="128" t="s">
        <v>6</v>
      </c>
      <c r="AI12" s="25"/>
      <c r="AJ12" s="128" t="s">
        <v>7</v>
      </c>
      <c r="AK12" s="25"/>
      <c r="AL12" s="128" t="s">
        <v>11</v>
      </c>
    </row>
    <row r="13" spans="2:38" ht="21.75" x14ac:dyDescent="0.6">
      <c r="B13" s="3" t="s">
        <v>154</v>
      </c>
      <c r="C13" s="112"/>
      <c r="D13" s="3" t="s">
        <v>95</v>
      </c>
      <c r="E13" s="3"/>
      <c r="F13" s="3" t="s">
        <v>95</v>
      </c>
      <c r="G13" s="112"/>
      <c r="H13" s="3" t="s">
        <v>155</v>
      </c>
      <c r="I13" s="3"/>
      <c r="J13" s="3" t="s">
        <v>160</v>
      </c>
      <c r="K13" s="112"/>
      <c r="L13" s="3">
        <v>0</v>
      </c>
      <c r="M13" s="3"/>
      <c r="N13" s="3">
        <v>0</v>
      </c>
      <c r="O13" s="3"/>
      <c r="P13" s="3">
        <v>49000</v>
      </c>
      <c r="Q13" s="3"/>
      <c r="R13" s="3">
        <v>28919803841</v>
      </c>
      <c r="S13" s="3"/>
      <c r="T13" s="3">
        <v>34466329845</v>
      </c>
      <c r="U13" s="3"/>
      <c r="V13" s="3">
        <v>0</v>
      </c>
      <c r="W13" s="3"/>
      <c r="X13" s="3">
        <v>0</v>
      </c>
      <c r="Y13" s="3"/>
      <c r="Z13" s="3">
        <v>2300</v>
      </c>
      <c r="AA13" s="3"/>
      <c r="AB13" s="3">
        <v>1600205914</v>
      </c>
      <c r="AC13" s="3"/>
      <c r="AD13" s="3">
        <v>46700</v>
      </c>
      <c r="AE13" s="3"/>
      <c r="AF13" s="3">
        <v>700850</v>
      </c>
      <c r="AG13" s="3"/>
      <c r="AH13" s="3">
        <v>27562343660</v>
      </c>
      <c r="AI13" s="3"/>
      <c r="AJ13" s="3">
        <v>32723762742</v>
      </c>
      <c r="AK13" s="2"/>
      <c r="AL13" s="67">
        <f>AJ13/'سرمایه گذاری ها'!$O$17</f>
        <v>0.11469197622560165</v>
      </c>
    </row>
    <row r="14" spans="2:38" ht="21.75" x14ac:dyDescent="0.6">
      <c r="B14" s="3" t="s">
        <v>205</v>
      </c>
      <c r="C14" s="112"/>
      <c r="D14" s="3" t="s">
        <v>95</v>
      </c>
      <c r="E14" s="3"/>
      <c r="F14" s="3" t="s">
        <v>95</v>
      </c>
      <c r="G14" s="112"/>
      <c r="H14" s="3" t="s">
        <v>206</v>
      </c>
      <c r="I14" s="3"/>
      <c r="J14" s="3" t="s">
        <v>207</v>
      </c>
      <c r="K14" s="112"/>
      <c r="L14" s="3">
        <v>0</v>
      </c>
      <c r="M14" s="3"/>
      <c r="N14" s="3">
        <v>0</v>
      </c>
      <c r="O14" s="3"/>
      <c r="P14" s="3">
        <v>21900</v>
      </c>
      <c r="Q14" s="3"/>
      <c r="R14" s="3">
        <v>17049790705</v>
      </c>
      <c r="S14" s="3"/>
      <c r="T14" s="3">
        <v>17807516202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21900</v>
      </c>
      <c r="AE14" s="3"/>
      <c r="AF14" s="3">
        <v>813390</v>
      </c>
      <c r="AG14" s="3"/>
      <c r="AH14" s="3">
        <v>17049790705</v>
      </c>
      <c r="AI14" s="3"/>
      <c r="AJ14" s="3">
        <v>17810012350</v>
      </c>
      <c r="AK14" s="2"/>
      <c r="AL14" s="67">
        <f>AJ14/'سرمایه گذاری ها'!$O$17</f>
        <v>6.242147423964084E-2</v>
      </c>
    </row>
    <row r="15" spans="2:38" ht="21.75" x14ac:dyDescent="0.6">
      <c r="B15" s="3" t="s">
        <v>118</v>
      </c>
      <c r="C15" s="112"/>
      <c r="D15" s="3" t="s">
        <v>95</v>
      </c>
      <c r="E15" s="3"/>
      <c r="F15" s="3" t="s">
        <v>95</v>
      </c>
      <c r="G15" s="112"/>
      <c r="H15" s="3" t="s">
        <v>60</v>
      </c>
      <c r="I15" s="3"/>
      <c r="J15" s="3" t="s">
        <v>119</v>
      </c>
      <c r="K15" s="112"/>
      <c r="L15" s="3">
        <v>0</v>
      </c>
      <c r="M15" s="3"/>
      <c r="N15" s="3">
        <v>0</v>
      </c>
      <c r="O15" s="3"/>
      <c r="P15" s="3">
        <v>20660</v>
      </c>
      <c r="Q15" s="3"/>
      <c r="R15" s="3">
        <v>13476210197</v>
      </c>
      <c r="S15" s="3"/>
      <c r="T15" s="3">
        <v>16101881564</v>
      </c>
      <c r="U15" s="3"/>
      <c r="V15" s="3">
        <v>0</v>
      </c>
      <c r="W15" s="3"/>
      <c r="X15" s="3">
        <v>0</v>
      </c>
      <c r="Y15" s="3"/>
      <c r="Z15" s="3">
        <v>600</v>
      </c>
      <c r="AA15" s="3"/>
      <c r="AB15" s="3">
        <v>466173495</v>
      </c>
      <c r="AC15" s="3"/>
      <c r="AD15" s="3">
        <v>20060</v>
      </c>
      <c r="AE15" s="3"/>
      <c r="AF15" s="3">
        <v>777490</v>
      </c>
      <c r="AG15" s="3"/>
      <c r="AH15" s="3">
        <v>13084839136</v>
      </c>
      <c r="AI15" s="3"/>
      <c r="AJ15" s="3">
        <v>15593622543</v>
      </c>
      <c r="AK15" s="2"/>
      <c r="AL15" s="67">
        <f>AJ15/'سرمایه گذاری ها'!$O$17</f>
        <v>5.4653353896779146E-2</v>
      </c>
    </row>
    <row r="16" spans="2:38" ht="21.75" x14ac:dyDescent="0.6">
      <c r="B16" s="3" t="s">
        <v>157</v>
      </c>
      <c r="C16" s="112"/>
      <c r="D16" s="3" t="s">
        <v>95</v>
      </c>
      <c r="E16" s="3"/>
      <c r="F16" s="3" t="s">
        <v>95</v>
      </c>
      <c r="G16" s="112"/>
      <c r="H16" s="3" t="s">
        <v>158</v>
      </c>
      <c r="I16" s="3"/>
      <c r="J16" s="3" t="s">
        <v>161</v>
      </c>
      <c r="K16" s="112"/>
      <c r="L16" s="3">
        <v>0</v>
      </c>
      <c r="M16" s="3"/>
      <c r="N16" s="3">
        <v>0</v>
      </c>
      <c r="O16" s="3"/>
      <c r="P16" s="3">
        <v>17700</v>
      </c>
      <c r="Q16" s="3"/>
      <c r="R16" s="3">
        <v>10153627143</v>
      </c>
      <c r="S16" s="3"/>
      <c r="T16" s="3">
        <v>12008689030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17700</v>
      </c>
      <c r="AE16" s="3"/>
      <c r="AF16" s="3">
        <v>675250</v>
      </c>
      <c r="AG16" s="3"/>
      <c r="AH16" s="3">
        <v>10153627143</v>
      </c>
      <c r="AI16" s="3"/>
      <c r="AJ16" s="3">
        <v>11949758713</v>
      </c>
      <c r="AK16" s="2"/>
      <c r="AL16" s="67">
        <f>AJ16/'سرمایه گذاری ها'!$O$17</f>
        <v>4.1882147020153707E-2</v>
      </c>
    </row>
    <row r="17" spans="2:38" ht="21.75" x14ac:dyDescent="0.6">
      <c r="B17" s="3" t="s">
        <v>238</v>
      </c>
      <c r="C17" s="112"/>
      <c r="D17" s="3" t="s">
        <v>95</v>
      </c>
      <c r="E17" s="3"/>
      <c r="F17" s="3" t="s">
        <v>95</v>
      </c>
      <c r="G17" s="112"/>
      <c r="H17" s="3" t="s">
        <v>239</v>
      </c>
      <c r="I17" s="3"/>
      <c r="J17" s="3" t="s">
        <v>240</v>
      </c>
      <c r="K17" s="112"/>
      <c r="L17" s="3">
        <v>21</v>
      </c>
      <c r="M17" s="3"/>
      <c r="N17" s="3">
        <v>21</v>
      </c>
      <c r="O17" s="3"/>
      <c r="P17" s="3">
        <v>12000</v>
      </c>
      <c r="Q17" s="3"/>
      <c r="R17" s="3">
        <v>11872611517</v>
      </c>
      <c r="S17" s="3"/>
      <c r="T17" s="3">
        <v>11995365445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12000</v>
      </c>
      <c r="AE17" s="3"/>
      <c r="AF17" s="3">
        <v>989205</v>
      </c>
      <c r="AG17" s="3"/>
      <c r="AH17" s="3">
        <v>11872611517</v>
      </c>
      <c r="AI17" s="3"/>
      <c r="AJ17" s="3">
        <v>11868308479</v>
      </c>
      <c r="AK17" s="2"/>
      <c r="AL17" s="67">
        <f>AJ17/'سرمایه گذاری ها'!$O$17</f>
        <v>4.1596675927628397E-2</v>
      </c>
    </row>
    <row r="18" spans="2:38" ht="21.75" x14ac:dyDescent="0.6">
      <c r="B18" s="3" t="s">
        <v>208</v>
      </c>
      <c r="C18" s="112"/>
      <c r="D18" s="3" t="s">
        <v>95</v>
      </c>
      <c r="E18" s="3"/>
      <c r="F18" s="3" t="s">
        <v>95</v>
      </c>
      <c r="G18" s="112"/>
      <c r="H18" s="3" t="s">
        <v>202</v>
      </c>
      <c r="I18" s="3"/>
      <c r="J18" s="3" t="s">
        <v>209</v>
      </c>
      <c r="K18" s="112"/>
      <c r="L18" s="3">
        <v>0</v>
      </c>
      <c r="M18" s="3"/>
      <c r="N18" s="3">
        <v>0</v>
      </c>
      <c r="O18" s="3"/>
      <c r="P18" s="3">
        <v>11400</v>
      </c>
      <c r="Q18" s="3"/>
      <c r="R18" s="3">
        <v>6633382080</v>
      </c>
      <c r="S18" s="3"/>
      <c r="T18" s="3">
        <v>7050989776</v>
      </c>
      <c r="U18" s="3"/>
      <c r="V18" s="3">
        <v>0</v>
      </c>
      <c r="W18" s="3"/>
      <c r="X18" s="3">
        <v>0</v>
      </c>
      <c r="Y18" s="3"/>
      <c r="Z18" s="3">
        <v>400</v>
      </c>
      <c r="AA18" s="3"/>
      <c r="AB18" s="3">
        <v>246635290</v>
      </c>
      <c r="AC18" s="3"/>
      <c r="AD18" s="3">
        <v>11000</v>
      </c>
      <c r="AE18" s="3"/>
      <c r="AF18" s="3">
        <v>615690</v>
      </c>
      <c r="AG18" s="3"/>
      <c r="AH18" s="3">
        <v>6400631832</v>
      </c>
      <c r="AI18" s="3"/>
      <c r="AJ18" s="3">
        <v>6771362468</v>
      </c>
      <c r="AK18" s="2"/>
      <c r="AL18" s="67">
        <f>AJ18/'سرمایه گذاری ها'!$O$17</f>
        <v>2.3732629689250766E-2</v>
      </c>
    </row>
    <row r="19" spans="2:38" ht="21.75" x14ac:dyDescent="0.6">
      <c r="B19" s="3" t="s">
        <v>201</v>
      </c>
      <c r="C19" s="112"/>
      <c r="D19" s="3" t="s">
        <v>95</v>
      </c>
      <c r="E19" s="3"/>
      <c r="F19" s="3" t="s">
        <v>95</v>
      </c>
      <c r="G19" s="112"/>
      <c r="H19" s="3" t="s">
        <v>202</v>
      </c>
      <c r="I19" s="3"/>
      <c r="J19" s="3" t="s">
        <v>203</v>
      </c>
      <c r="K19" s="112"/>
      <c r="L19" s="3">
        <v>0</v>
      </c>
      <c r="M19" s="3"/>
      <c r="N19" s="3">
        <v>0</v>
      </c>
      <c r="O19" s="3"/>
      <c r="P19" s="3">
        <v>10500</v>
      </c>
      <c r="Q19" s="3"/>
      <c r="R19" s="3">
        <v>6038516279</v>
      </c>
      <c r="S19" s="3"/>
      <c r="T19" s="3">
        <v>6597749441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10500</v>
      </c>
      <c r="AE19" s="3"/>
      <c r="AF19" s="3">
        <v>625700</v>
      </c>
      <c r="AG19" s="3"/>
      <c r="AH19" s="3">
        <v>6038516279</v>
      </c>
      <c r="AI19" s="3"/>
      <c r="AJ19" s="3">
        <v>6568659214</v>
      </c>
      <c r="AK19" s="2"/>
      <c r="AL19" s="67">
        <f>AJ19/'سرمایه گذاری ها'!$O$17</f>
        <v>2.3022184592459333E-2</v>
      </c>
    </row>
    <row r="20" spans="2:38" ht="21.75" x14ac:dyDescent="0.6">
      <c r="B20" s="3" t="s">
        <v>241</v>
      </c>
      <c r="C20" s="112"/>
      <c r="D20" s="3" t="s">
        <v>95</v>
      </c>
      <c r="E20" s="3"/>
      <c r="F20" s="3" t="s">
        <v>95</v>
      </c>
      <c r="G20" s="112"/>
      <c r="H20" s="3" t="s">
        <v>206</v>
      </c>
      <c r="I20" s="3"/>
      <c r="J20" s="3" t="s">
        <v>242</v>
      </c>
      <c r="K20" s="112"/>
      <c r="L20" s="3">
        <v>0</v>
      </c>
      <c r="M20" s="3"/>
      <c r="N20" s="3">
        <v>0</v>
      </c>
      <c r="O20" s="3"/>
      <c r="P20" s="3">
        <v>8300</v>
      </c>
      <c r="Q20" s="3"/>
      <c r="R20" s="3">
        <v>5315139188</v>
      </c>
      <c r="S20" s="3"/>
      <c r="T20" s="3">
        <v>5424627008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8300</v>
      </c>
      <c r="AE20" s="3"/>
      <c r="AF20" s="3">
        <v>650660</v>
      </c>
      <c r="AG20" s="3"/>
      <c r="AH20" s="3">
        <v>5315139188</v>
      </c>
      <c r="AI20" s="3"/>
      <c r="AJ20" s="3">
        <v>5399499163</v>
      </c>
      <c r="AK20" s="2"/>
      <c r="AL20" s="67">
        <f>AJ20/'سرمایه گذاری ها'!$O$17</f>
        <v>1.8924450544256181E-2</v>
      </c>
    </row>
    <row r="21" spans="2:38" ht="21.75" x14ac:dyDescent="0.6">
      <c r="B21" s="3" t="s">
        <v>97</v>
      </c>
      <c r="C21" s="112"/>
      <c r="D21" s="3" t="s">
        <v>95</v>
      </c>
      <c r="E21" s="3"/>
      <c r="F21" s="3" t="s">
        <v>95</v>
      </c>
      <c r="G21" s="112"/>
      <c r="H21" s="3" t="s">
        <v>60</v>
      </c>
      <c r="I21" s="3"/>
      <c r="J21" s="3" t="s">
        <v>172</v>
      </c>
      <c r="K21" s="112"/>
      <c r="L21" s="3">
        <v>0</v>
      </c>
      <c r="M21" s="3"/>
      <c r="N21" s="3">
        <v>0</v>
      </c>
      <c r="O21" s="3"/>
      <c r="P21" s="3">
        <v>6100</v>
      </c>
      <c r="Q21" s="3"/>
      <c r="R21" s="3">
        <v>4688990918</v>
      </c>
      <c r="S21" s="3"/>
      <c r="T21" s="3">
        <v>5025482866</v>
      </c>
      <c r="U21" s="3"/>
      <c r="V21" s="3">
        <v>0</v>
      </c>
      <c r="W21" s="3"/>
      <c r="X21" s="3">
        <v>0</v>
      </c>
      <c r="Y21" s="3"/>
      <c r="Z21" s="3">
        <v>100</v>
      </c>
      <c r="AA21" s="3"/>
      <c r="AB21" s="3">
        <v>82404063</v>
      </c>
      <c r="AC21" s="3"/>
      <c r="AD21" s="3">
        <v>6000</v>
      </c>
      <c r="AE21" s="3"/>
      <c r="AF21" s="3">
        <v>824020</v>
      </c>
      <c r="AG21" s="3"/>
      <c r="AH21" s="3">
        <v>4612122214</v>
      </c>
      <c r="AI21" s="3"/>
      <c r="AJ21" s="3">
        <v>4943223878</v>
      </c>
      <c r="AK21" s="2"/>
      <c r="AL21" s="67">
        <f>AJ21/'سرمایه گذاری ها'!$O$17</f>
        <v>1.7325272767784155E-2</v>
      </c>
    </row>
    <row r="22" spans="2:38" ht="21.75" x14ac:dyDescent="0.6">
      <c r="B22" s="3" t="s">
        <v>121</v>
      </c>
      <c r="C22" s="112"/>
      <c r="D22" s="3" t="s">
        <v>95</v>
      </c>
      <c r="E22" s="3"/>
      <c r="F22" s="3" t="s">
        <v>95</v>
      </c>
      <c r="G22" s="112"/>
      <c r="H22" s="3" t="s">
        <v>60</v>
      </c>
      <c r="I22" s="3"/>
      <c r="J22" s="3" t="s">
        <v>227</v>
      </c>
      <c r="K22" s="112"/>
      <c r="L22" s="3">
        <v>0</v>
      </c>
      <c r="M22" s="3"/>
      <c r="N22" s="3">
        <v>0</v>
      </c>
      <c r="O22" s="3"/>
      <c r="P22" s="3">
        <v>5200</v>
      </c>
      <c r="Q22" s="3"/>
      <c r="R22" s="3">
        <v>4111359043</v>
      </c>
      <c r="S22" s="3"/>
      <c r="T22" s="3">
        <v>4360475520</v>
      </c>
      <c r="U22" s="3"/>
      <c r="V22" s="3">
        <v>0</v>
      </c>
      <c r="W22" s="3"/>
      <c r="X22" s="3">
        <v>0</v>
      </c>
      <c r="Y22" s="3"/>
      <c r="Z22" s="3">
        <v>200</v>
      </c>
      <c r="AA22" s="3"/>
      <c r="AB22" s="3">
        <v>167791584</v>
      </c>
      <c r="AC22" s="3"/>
      <c r="AD22" s="3">
        <v>5000</v>
      </c>
      <c r="AE22" s="3"/>
      <c r="AF22" s="3">
        <v>839130</v>
      </c>
      <c r="AG22" s="3"/>
      <c r="AH22" s="3">
        <v>3953229849</v>
      </c>
      <c r="AI22" s="3"/>
      <c r="AJ22" s="3">
        <v>4194889538</v>
      </c>
      <c r="AK22" s="2"/>
      <c r="AL22" s="67">
        <f>AJ22/'سرمایه گذاری ها'!$O$17</f>
        <v>1.4702470952211657E-2</v>
      </c>
    </row>
    <row r="23" spans="2:38" ht="21.75" x14ac:dyDescent="0.6">
      <c r="B23" s="3" t="s">
        <v>96</v>
      </c>
      <c r="C23" s="112"/>
      <c r="D23" s="3" t="s">
        <v>95</v>
      </c>
      <c r="E23" s="3"/>
      <c r="F23" s="3" t="s">
        <v>95</v>
      </c>
      <c r="G23" s="112"/>
      <c r="H23" s="3" t="s">
        <v>60</v>
      </c>
      <c r="I23" s="3"/>
      <c r="J23" s="3" t="s">
        <v>224</v>
      </c>
      <c r="K23" s="112"/>
      <c r="L23" s="3">
        <v>0</v>
      </c>
      <c r="M23" s="3"/>
      <c r="N23" s="3">
        <v>0</v>
      </c>
      <c r="O23" s="3"/>
      <c r="P23" s="3">
        <v>5100</v>
      </c>
      <c r="Q23" s="3"/>
      <c r="R23" s="3">
        <v>3881802446</v>
      </c>
      <c r="S23" s="3"/>
      <c r="T23" s="3">
        <v>4132586632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5100</v>
      </c>
      <c r="AE23" s="3"/>
      <c r="AF23" s="3">
        <v>809290</v>
      </c>
      <c r="AG23" s="3"/>
      <c r="AH23" s="3">
        <v>3881802446</v>
      </c>
      <c r="AI23" s="3"/>
      <c r="AJ23" s="3">
        <v>4126630912</v>
      </c>
      <c r="AK23" s="2"/>
      <c r="AL23" s="67">
        <f>AJ23/'سرمایه گذاری ها'!$O$17</f>
        <v>1.4463234505837587E-2</v>
      </c>
    </row>
    <row r="24" spans="2:38" ht="21.75" x14ac:dyDescent="0.6">
      <c r="B24" s="3" t="s">
        <v>98</v>
      </c>
      <c r="C24" s="112"/>
      <c r="D24" s="3" t="s">
        <v>95</v>
      </c>
      <c r="E24" s="3"/>
      <c r="F24" s="3" t="s">
        <v>95</v>
      </c>
      <c r="G24" s="112"/>
      <c r="H24" s="3" t="s">
        <v>170</v>
      </c>
      <c r="I24" s="3"/>
      <c r="J24" s="3" t="s">
        <v>171</v>
      </c>
      <c r="K24" s="112"/>
      <c r="L24" s="3">
        <v>0</v>
      </c>
      <c r="M24" s="3"/>
      <c r="N24" s="3">
        <v>0</v>
      </c>
      <c r="O24" s="3"/>
      <c r="P24" s="3">
        <v>5000</v>
      </c>
      <c r="Q24" s="3"/>
      <c r="R24" s="3">
        <v>3244571969</v>
      </c>
      <c r="S24" s="3"/>
      <c r="T24" s="3">
        <v>3991516406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798810</v>
      </c>
      <c r="AG24" s="3"/>
      <c r="AH24" s="3">
        <v>3244571969</v>
      </c>
      <c r="AI24" s="3"/>
      <c r="AJ24" s="3">
        <v>3993326078</v>
      </c>
      <c r="AK24" s="2"/>
      <c r="AL24" s="67">
        <f>AJ24/'سرمایه گذاری ها'!$O$17</f>
        <v>1.3996020665778089E-2</v>
      </c>
    </row>
    <row r="25" spans="2:38" ht="21.75" x14ac:dyDescent="0.6">
      <c r="B25" s="3" t="s">
        <v>139</v>
      </c>
      <c r="C25" s="112"/>
      <c r="D25" s="3" t="s">
        <v>95</v>
      </c>
      <c r="E25" s="3"/>
      <c r="F25" s="3" t="s">
        <v>95</v>
      </c>
      <c r="G25" s="112"/>
      <c r="H25" s="3" t="s">
        <v>140</v>
      </c>
      <c r="I25" s="3"/>
      <c r="J25" s="3" t="s">
        <v>141</v>
      </c>
      <c r="K25" s="112"/>
      <c r="L25" s="3">
        <v>18</v>
      </c>
      <c r="M25" s="3"/>
      <c r="N25" s="3">
        <v>18</v>
      </c>
      <c r="O25" s="3"/>
      <c r="P25" s="3">
        <v>2330</v>
      </c>
      <c r="Q25" s="3"/>
      <c r="R25" s="3">
        <v>2179249000</v>
      </c>
      <c r="S25" s="3"/>
      <c r="T25" s="3">
        <v>2329577687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2330</v>
      </c>
      <c r="AE25" s="3"/>
      <c r="AF25" s="3">
        <v>1000000</v>
      </c>
      <c r="AG25" s="3"/>
      <c r="AH25" s="3">
        <v>2179249000</v>
      </c>
      <c r="AI25" s="3"/>
      <c r="AJ25" s="3">
        <v>2329577687</v>
      </c>
      <c r="AK25" s="2"/>
      <c r="AL25" s="67">
        <f>AJ25/'سرمایه گذاری ها'!$O$17</f>
        <v>8.1648272174450563E-3</v>
      </c>
    </row>
    <row r="26" spans="2:38" ht="21.75" x14ac:dyDescent="0.6">
      <c r="B26" s="3" t="s">
        <v>142</v>
      </c>
      <c r="C26" s="112"/>
      <c r="D26" s="3" t="s">
        <v>95</v>
      </c>
      <c r="E26" s="3"/>
      <c r="F26" s="3" t="s">
        <v>95</v>
      </c>
      <c r="G26" s="112"/>
      <c r="H26" s="3" t="s">
        <v>140</v>
      </c>
      <c r="I26" s="3"/>
      <c r="J26" s="3" t="s">
        <v>143</v>
      </c>
      <c r="K26" s="112"/>
      <c r="L26" s="3">
        <v>18</v>
      </c>
      <c r="M26" s="3"/>
      <c r="N26" s="3">
        <v>18</v>
      </c>
      <c r="O26" s="3"/>
      <c r="P26" s="3">
        <v>5</v>
      </c>
      <c r="Q26" s="3"/>
      <c r="R26" s="3">
        <v>4862100</v>
      </c>
      <c r="S26" s="3"/>
      <c r="T26" s="3">
        <v>4950132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5</v>
      </c>
      <c r="AE26" s="3"/>
      <c r="AF26" s="3">
        <v>977000</v>
      </c>
      <c r="AG26" s="3"/>
      <c r="AH26" s="3">
        <v>4862100</v>
      </c>
      <c r="AI26" s="3"/>
      <c r="AJ26" s="3">
        <v>4884114</v>
      </c>
      <c r="AK26" s="2"/>
      <c r="AL26" s="67">
        <f>AJ26/'سرمایه گذاری ها'!$O$17</f>
        <v>1.7118101337783137E-5</v>
      </c>
    </row>
    <row r="27" spans="2:38" ht="21.75" x14ac:dyDescent="0.6">
      <c r="B27" s="3" t="s">
        <v>243</v>
      </c>
      <c r="C27" s="112"/>
      <c r="D27" s="3" t="s">
        <v>95</v>
      </c>
      <c r="E27" s="3"/>
      <c r="F27" s="3" t="s">
        <v>95</v>
      </c>
      <c r="G27" s="112"/>
      <c r="H27" s="3" t="s">
        <v>244</v>
      </c>
      <c r="I27" s="3"/>
      <c r="J27" s="3" t="s">
        <v>245</v>
      </c>
      <c r="K27" s="112"/>
      <c r="L27" s="3">
        <v>0</v>
      </c>
      <c r="M27" s="3"/>
      <c r="N27" s="3">
        <v>0</v>
      </c>
      <c r="O27" s="3"/>
      <c r="P27" s="3">
        <v>100</v>
      </c>
      <c r="Q27" s="3"/>
      <c r="R27" s="3">
        <v>95216251</v>
      </c>
      <c r="S27" s="3"/>
      <c r="T27" s="3">
        <v>97715685</v>
      </c>
      <c r="U27" s="3"/>
      <c r="V27" s="3">
        <v>0</v>
      </c>
      <c r="W27" s="3"/>
      <c r="X27" s="3">
        <v>0</v>
      </c>
      <c r="Y27" s="3"/>
      <c r="Z27" s="3">
        <v>100</v>
      </c>
      <c r="AA27" s="3"/>
      <c r="AB27" s="3">
        <v>98182202</v>
      </c>
      <c r="AC27" s="3"/>
      <c r="AD27" s="3">
        <v>0</v>
      </c>
      <c r="AE27" s="3"/>
      <c r="AF27" s="3">
        <v>0</v>
      </c>
      <c r="AG27" s="3"/>
      <c r="AH27" s="3">
        <v>0</v>
      </c>
      <c r="AI27" s="3"/>
      <c r="AJ27" s="3">
        <v>0</v>
      </c>
      <c r="AK27" s="2"/>
      <c r="AL27" s="67">
        <f>AJ27/'سرمایه گذاری ها'!$O$17</f>
        <v>0</v>
      </c>
    </row>
    <row r="28" spans="2:38" ht="21.75" x14ac:dyDescent="0.6">
      <c r="B28" s="3" t="s">
        <v>181</v>
      </c>
      <c r="C28" s="112"/>
      <c r="D28" s="3" t="s">
        <v>95</v>
      </c>
      <c r="E28" s="3"/>
      <c r="F28" s="3" t="s">
        <v>95</v>
      </c>
      <c r="G28" s="112"/>
      <c r="H28" s="3" t="s">
        <v>228</v>
      </c>
      <c r="I28" s="3"/>
      <c r="J28" s="3" t="s">
        <v>229</v>
      </c>
      <c r="K28" s="112"/>
      <c r="L28" s="3">
        <v>0</v>
      </c>
      <c r="M28" s="3"/>
      <c r="N28" s="3">
        <v>0</v>
      </c>
      <c r="O28" s="3"/>
      <c r="P28" s="3">
        <v>400</v>
      </c>
      <c r="Q28" s="3"/>
      <c r="R28" s="3">
        <v>379292733</v>
      </c>
      <c r="S28" s="3"/>
      <c r="T28" s="3">
        <v>400435407</v>
      </c>
      <c r="U28" s="3"/>
      <c r="V28" s="3">
        <v>0</v>
      </c>
      <c r="W28" s="3"/>
      <c r="X28" s="3">
        <v>0</v>
      </c>
      <c r="Y28" s="3"/>
      <c r="Z28" s="3">
        <v>400</v>
      </c>
      <c r="AA28" s="3"/>
      <c r="AB28" s="3">
        <v>400000000</v>
      </c>
      <c r="AC28" s="3"/>
      <c r="AD28" s="3">
        <v>0</v>
      </c>
      <c r="AE28" s="3"/>
      <c r="AF28" s="3">
        <v>0</v>
      </c>
      <c r="AG28" s="3"/>
      <c r="AH28" s="3">
        <v>0</v>
      </c>
      <c r="AI28" s="3"/>
      <c r="AJ28" s="3">
        <v>0</v>
      </c>
      <c r="AK28" s="2"/>
      <c r="AL28" s="67">
        <f>AJ28/'سرمایه گذاری ها'!$O$17</f>
        <v>0</v>
      </c>
    </row>
    <row r="29" spans="2:38" ht="21.75" x14ac:dyDescent="0.6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2"/>
      <c r="AL29" s="67"/>
    </row>
    <row r="30" spans="2:38" ht="27" thickBot="1" x14ac:dyDescent="0.65">
      <c r="B30" s="140" t="s">
        <v>80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2"/>
      <c r="P30" s="74">
        <f>SUM(P13:P29)</f>
        <v>175695</v>
      </c>
      <c r="Q30" s="28"/>
      <c r="R30" s="74">
        <f>SUM(R13:R29)</f>
        <v>118044425410</v>
      </c>
      <c r="S30" s="28"/>
      <c r="T30" s="74">
        <f>SUM(T13:T29)</f>
        <v>131795888646</v>
      </c>
      <c r="U30" s="28"/>
      <c r="V30" s="74">
        <f>SUM(V13:V29)</f>
        <v>0</v>
      </c>
      <c r="W30" s="28"/>
      <c r="X30" s="74">
        <f>SUM(X13:X29)</f>
        <v>0</v>
      </c>
      <c r="Y30" s="28"/>
      <c r="Z30" s="74">
        <f>SUM(Z13:Z29)</f>
        <v>4100</v>
      </c>
      <c r="AA30" s="28"/>
      <c r="AB30" s="74">
        <f>SUM(AB13:AB29)</f>
        <v>3061392548</v>
      </c>
      <c r="AC30" s="28"/>
      <c r="AD30" s="74">
        <f>SUM(AD13:AD29)</f>
        <v>171595</v>
      </c>
      <c r="AE30" s="75"/>
      <c r="AF30" s="74"/>
      <c r="AG30" s="28"/>
      <c r="AH30" s="74">
        <f>SUM(AH13:AH29)</f>
        <v>115353337038</v>
      </c>
      <c r="AI30" s="28"/>
      <c r="AJ30" s="74">
        <f>SUM(AJ13:AJ29)</f>
        <v>128277517879</v>
      </c>
      <c r="AK30" s="28"/>
      <c r="AL30" s="88">
        <f>SUM(AL13:AL29)</f>
        <v>0.44959383634616434</v>
      </c>
    </row>
    <row r="31" spans="2:38" ht="21" customHeight="1" thickTop="1" x14ac:dyDescent="0.6"/>
    <row r="37" spans="20:20" ht="33" x14ac:dyDescent="0.8">
      <c r="T37" s="59">
        <v>4</v>
      </c>
    </row>
  </sheetData>
  <sortState xmlns:xlrd2="http://schemas.microsoft.com/office/spreadsheetml/2017/richdata2" ref="B13:AJ28">
    <sortCondition descending="1" ref="AJ13:AJ28"/>
  </sortState>
  <mergeCells count="29">
    <mergeCell ref="B30:N30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1" t="s">
        <v>249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2:32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2:32" ht="39" x14ac:dyDescent="0.6">
      <c r="B4" s="141" t="s">
        <v>246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6" t="s">
        <v>32</v>
      </c>
      <c r="C10" s="126" t="s">
        <v>32</v>
      </c>
      <c r="D10" s="126" t="s">
        <v>32</v>
      </c>
      <c r="E10" s="126" t="s">
        <v>32</v>
      </c>
      <c r="F10" s="126" t="s">
        <v>32</v>
      </c>
      <c r="G10" s="126" t="s">
        <v>32</v>
      </c>
      <c r="H10" s="126" t="s">
        <v>32</v>
      </c>
      <c r="I10" s="126" t="s">
        <v>32</v>
      </c>
      <c r="J10" s="126" t="s">
        <v>32</v>
      </c>
      <c r="L10" s="126" t="s">
        <v>235</v>
      </c>
      <c r="M10" s="126" t="s">
        <v>2</v>
      </c>
      <c r="N10" s="126" t="s">
        <v>2</v>
      </c>
      <c r="O10" s="126" t="s">
        <v>2</v>
      </c>
      <c r="P10" s="126" t="s">
        <v>2</v>
      </c>
      <c r="R10" s="126" t="s">
        <v>3</v>
      </c>
      <c r="S10" s="126" t="s">
        <v>3</v>
      </c>
      <c r="T10" s="126" t="s">
        <v>3</v>
      </c>
      <c r="U10" s="126" t="s">
        <v>3</v>
      </c>
      <c r="V10" s="126" t="s">
        <v>3</v>
      </c>
      <c r="W10" s="126" t="s">
        <v>3</v>
      </c>
      <c r="X10" s="126" t="s">
        <v>3</v>
      </c>
      <c r="Z10" s="126" t="s">
        <v>247</v>
      </c>
      <c r="AA10" s="126" t="s">
        <v>4</v>
      </c>
      <c r="AB10" s="126" t="s">
        <v>4</v>
      </c>
      <c r="AC10" s="126" t="s">
        <v>4</v>
      </c>
      <c r="AD10" s="126" t="s">
        <v>4</v>
      </c>
      <c r="AE10" s="126" t="s">
        <v>4</v>
      </c>
      <c r="AF10" s="126" t="s">
        <v>4</v>
      </c>
    </row>
    <row r="11" spans="2:32" s="16" customFormat="1" x14ac:dyDescent="0.6">
      <c r="B11" s="127" t="s">
        <v>33</v>
      </c>
      <c r="C11" s="24"/>
      <c r="D11" s="127" t="s">
        <v>87</v>
      </c>
      <c r="E11" s="24"/>
      <c r="F11" s="127" t="s">
        <v>25</v>
      </c>
      <c r="G11" s="24"/>
      <c r="H11" s="127" t="s">
        <v>34</v>
      </c>
      <c r="I11" s="24"/>
      <c r="J11" s="127" t="s">
        <v>22</v>
      </c>
      <c r="L11" s="127" t="s">
        <v>5</v>
      </c>
      <c r="M11" s="24"/>
      <c r="N11" s="127" t="s">
        <v>6</v>
      </c>
      <c r="O11" s="24"/>
      <c r="P11" s="127" t="s">
        <v>7</v>
      </c>
      <c r="R11" s="127" t="s">
        <v>8</v>
      </c>
      <c r="S11" s="127" t="s">
        <v>8</v>
      </c>
      <c r="T11" s="127" t="s">
        <v>8</v>
      </c>
      <c r="U11" s="24"/>
      <c r="V11" s="127" t="s">
        <v>9</v>
      </c>
      <c r="W11" s="127" t="s">
        <v>9</v>
      </c>
      <c r="X11" s="127" t="s">
        <v>9</v>
      </c>
      <c r="Z11" s="127" t="s">
        <v>5</v>
      </c>
      <c r="AA11" s="24"/>
      <c r="AB11" s="127" t="s">
        <v>6</v>
      </c>
      <c r="AC11" s="24"/>
      <c r="AD11" s="127" t="s">
        <v>7</v>
      </c>
      <c r="AE11" s="24"/>
      <c r="AF11" s="127" t="s">
        <v>35</v>
      </c>
    </row>
    <row r="12" spans="2:32" s="16" customFormat="1" ht="74.25" customHeight="1" x14ac:dyDescent="0.6">
      <c r="B12" s="128" t="s">
        <v>33</v>
      </c>
      <c r="C12" s="25"/>
      <c r="D12" s="128" t="s">
        <v>24</v>
      </c>
      <c r="E12" s="25"/>
      <c r="F12" s="128" t="s">
        <v>25</v>
      </c>
      <c r="G12" s="25"/>
      <c r="H12" s="128" t="s">
        <v>34</v>
      </c>
      <c r="I12" s="25"/>
      <c r="J12" s="128" t="s">
        <v>22</v>
      </c>
      <c r="L12" s="128" t="s">
        <v>5</v>
      </c>
      <c r="M12" s="25"/>
      <c r="N12" s="128" t="s">
        <v>6</v>
      </c>
      <c r="O12" s="25"/>
      <c r="P12" s="128" t="s">
        <v>7</v>
      </c>
      <c r="R12" s="128" t="s">
        <v>5</v>
      </c>
      <c r="S12" s="25"/>
      <c r="T12" s="128" t="s">
        <v>6</v>
      </c>
      <c r="U12" s="25"/>
      <c r="V12" s="128" t="s">
        <v>5</v>
      </c>
      <c r="W12" s="25"/>
      <c r="X12" s="128" t="s">
        <v>12</v>
      </c>
      <c r="Z12" s="128" t="s">
        <v>5</v>
      </c>
      <c r="AA12" s="25"/>
      <c r="AB12" s="128" t="s">
        <v>6</v>
      </c>
      <c r="AC12" s="25"/>
      <c r="AD12" s="128" t="s">
        <v>7</v>
      </c>
      <c r="AE12" s="25"/>
      <c r="AF12" s="128" t="s">
        <v>35</v>
      </c>
    </row>
    <row r="13" spans="2:32" s="16" customFormat="1" ht="32.25" customHeight="1" x14ac:dyDescent="0.6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 x14ac:dyDescent="0.7">
      <c r="B14" s="142" t="s">
        <v>80</v>
      </c>
      <c r="C14" s="142"/>
      <c r="D14" s="142"/>
      <c r="E14" s="142"/>
      <c r="F14" s="142"/>
      <c r="G14" s="142"/>
      <c r="H14" s="142"/>
      <c r="I14" s="142"/>
      <c r="J14" s="142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 x14ac:dyDescent="0.6"/>
    <row r="20" spans="16:16" ht="33" x14ac:dyDescent="0.8">
      <c r="P20" s="59">
        <v>5</v>
      </c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B28"/>
  <sheetViews>
    <sheetView rightToLeft="1" view="pageBreakPreview" zoomScale="60" zoomScaleNormal="100" workbookViewId="0">
      <selection activeCell="T27" sqref="T27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4" t="s">
        <v>249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29.25" customHeight="1" x14ac:dyDescent="0.55000000000000004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29.25" customHeight="1" x14ac:dyDescent="0.55000000000000004">
      <c r="B4" s="124" t="s">
        <v>246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5" t="s">
        <v>36</v>
      </c>
      <c r="D8" s="126" t="s">
        <v>37</v>
      </c>
      <c r="E8" s="126" t="s">
        <v>37</v>
      </c>
      <c r="F8" s="126" t="s">
        <v>37</v>
      </c>
      <c r="G8" s="126" t="s">
        <v>37</v>
      </c>
      <c r="H8" s="126" t="s">
        <v>37</v>
      </c>
      <c r="I8" s="126" t="s">
        <v>37</v>
      </c>
      <c r="J8" s="126" t="s">
        <v>37</v>
      </c>
      <c r="L8" s="126" t="s">
        <v>235</v>
      </c>
      <c r="N8" s="126" t="s">
        <v>3</v>
      </c>
      <c r="O8" s="126" t="s">
        <v>3</v>
      </c>
      <c r="P8" s="126" t="s">
        <v>3</v>
      </c>
      <c r="R8" s="126" t="s">
        <v>247</v>
      </c>
      <c r="S8" s="126" t="s">
        <v>4</v>
      </c>
      <c r="T8" s="126" t="s">
        <v>4</v>
      </c>
    </row>
    <row r="9" spans="2:28" s="4" customFormat="1" ht="63.75" customHeight="1" x14ac:dyDescent="0.55000000000000004">
      <c r="B9" s="145" t="s">
        <v>36</v>
      </c>
      <c r="D9" s="143" t="s">
        <v>177</v>
      </c>
      <c r="E9" s="42"/>
      <c r="F9" s="143" t="s">
        <v>38</v>
      </c>
      <c r="G9" s="42"/>
      <c r="H9" s="143" t="s">
        <v>39</v>
      </c>
      <c r="I9" s="42"/>
      <c r="J9" s="143" t="s">
        <v>25</v>
      </c>
      <c r="L9" s="143" t="s">
        <v>40</v>
      </c>
      <c r="N9" s="143" t="s">
        <v>41</v>
      </c>
      <c r="O9" s="42"/>
      <c r="P9" s="143" t="s">
        <v>42</v>
      </c>
      <c r="R9" s="143" t="s">
        <v>40</v>
      </c>
      <c r="S9" s="42"/>
      <c r="T9" s="144" t="s">
        <v>35</v>
      </c>
    </row>
    <row r="10" spans="2:28" s="4" customFormat="1" ht="21.75" customHeight="1" x14ac:dyDescent="0.55000000000000004">
      <c r="B10" s="5" t="s">
        <v>214</v>
      </c>
      <c r="C10" s="5"/>
      <c r="D10" s="30" t="s">
        <v>233</v>
      </c>
      <c r="E10" s="5"/>
      <c r="F10" s="5" t="s">
        <v>100</v>
      </c>
      <c r="G10" s="5"/>
      <c r="H10" s="5" t="s">
        <v>234</v>
      </c>
      <c r="I10" s="5"/>
      <c r="J10" s="31">
        <v>23</v>
      </c>
      <c r="K10" s="5"/>
      <c r="L10" s="31">
        <v>37500000000</v>
      </c>
      <c r="M10" s="5"/>
      <c r="N10" s="31">
        <v>0</v>
      </c>
      <c r="O10" s="5"/>
      <c r="P10" s="31">
        <v>0</v>
      </c>
      <c r="Q10" s="5"/>
      <c r="R10" s="31">
        <v>37500000000</v>
      </c>
      <c r="S10" s="5"/>
      <c r="T10" s="34">
        <f>R10/'سرمایه گذاری ها'!$O$17</f>
        <v>0.13143198544646328</v>
      </c>
    </row>
    <row r="11" spans="2:28" s="4" customFormat="1" ht="21.75" customHeight="1" x14ac:dyDescent="0.55000000000000004">
      <c r="B11" s="5" t="s">
        <v>183</v>
      </c>
      <c r="C11" s="5"/>
      <c r="D11" s="30" t="s">
        <v>184</v>
      </c>
      <c r="E11" s="5"/>
      <c r="F11" s="5" t="s">
        <v>100</v>
      </c>
      <c r="G11" s="5"/>
      <c r="H11" s="5" t="s">
        <v>185</v>
      </c>
      <c r="I11" s="5"/>
      <c r="J11" s="31">
        <v>22</v>
      </c>
      <c r="K11" s="5"/>
      <c r="L11" s="31">
        <v>27000000000</v>
      </c>
      <c r="M11" s="5"/>
      <c r="N11" s="31">
        <v>0</v>
      </c>
      <c r="O11" s="5"/>
      <c r="P11" s="31">
        <v>0</v>
      </c>
      <c r="Q11" s="5"/>
      <c r="R11" s="31">
        <v>27000000000</v>
      </c>
      <c r="S11" s="5"/>
      <c r="T11" s="34">
        <f>R11/'سرمایه گذاری ها'!$O$17</f>
        <v>9.4631029521453566E-2</v>
      </c>
    </row>
    <row r="12" spans="2:28" s="4" customFormat="1" ht="21.75" customHeight="1" x14ac:dyDescent="0.55000000000000004">
      <c r="B12" s="5" t="s">
        <v>186</v>
      </c>
      <c r="C12" s="5"/>
      <c r="D12" s="30" t="s">
        <v>187</v>
      </c>
      <c r="E12" s="5"/>
      <c r="F12" s="5" t="s">
        <v>100</v>
      </c>
      <c r="G12" s="5"/>
      <c r="H12" s="5" t="s">
        <v>176</v>
      </c>
      <c r="I12" s="5"/>
      <c r="J12" s="31">
        <v>22</v>
      </c>
      <c r="K12" s="5"/>
      <c r="L12" s="31">
        <v>20000000000</v>
      </c>
      <c r="M12" s="5"/>
      <c r="N12" s="31">
        <v>0</v>
      </c>
      <c r="O12" s="5"/>
      <c r="P12" s="31">
        <v>0</v>
      </c>
      <c r="Q12" s="5"/>
      <c r="R12" s="31">
        <v>20000000000</v>
      </c>
      <c r="S12" s="5"/>
      <c r="T12" s="34">
        <f>R12/'سرمایه گذاری ها'!$O$17</f>
        <v>7.0097058904780421E-2</v>
      </c>
    </row>
    <row r="13" spans="2:28" s="4" customFormat="1" ht="21.75" customHeight="1" x14ac:dyDescent="0.55000000000000004">
      <c r="B13" s="5" t="s">
        <v>186</v>
      </c>
      <c r="C13" s="5"/>
      <c r="D13" s="30" t="s">
        <v>190</v>
      </c>
      <c r="E13" s="5"/>
      <c r="F13" s="5" t="s">
        <v>100</v>
      </c>
      <c r="G13" s="5"/>
      <c r="H13" s="5" t="s">
        <v>191</v>
      </c>
      <c r="I13" s="5"/>
      <c r="J13" s="31">
        <v>22</v>
      </c>
      <c r="K13" s="5"/>
      <c r="L13" s="31">
        <v>15000000000</v>
      </c>
      <c r="M13" s="5"/>
      <c r="N13" s="31">
        <v>0</v>
      </c>
      <c r="O13" s="5"/>
      <c r="P13" s="31">
        <v>0</v>
      </c>
      <c r="Q13" s="5"/>
      <c r="R13" s="31">
        <v>15000000000</v>
      </c>
      <c r="S13" s="5"/>
      <c r="T13" s="34">
        <f>R13/'سرمایه گذاری ها'!$O$17</f>
        <v>5.2572794178585319E-2</v>
      </c>
    </row>
    <row r="14" spans="2:28" s="4" customFormat="1" ht="21.75" customHeight="1" x14ac:dyDescent="0.55000000000000004">
      <c r="B14" s="5" t="s">
        <v>183</v>
      </c>
      <c r="C14" s="5"/>
      <c r="D14" s="30" t="s">
        <v>192</v>
      </c>
      <c r="E14" s="5"/>
      <c r="F14" s="5" t="s">
        <v>100</v>
      </c>
      <c r="G14" s="5"/>
      <c r="H14" s="5" t="s">
        <v>193</v>
      </c>
      <c r="I14" s="5"/>
      <c r="J14" s="31">
        <v>22</v>
      </c>
      <c r="K14" s="5"/>
      <c r="L14" s="31">
        <v>10000000000</v>
      </c>
      <c r="M14" s="5"/>
      <c r="N14" s="31">
        <v>0</v>
      </c>
      <c r="O14" s="5"/>
      <c r="P14" s="31">
        <v>0</v>
      </c>
      <c r="Q14" s="5"/>
      <c r="R14" s="31">
        <v>10000000000</v>
      </c>
      <c r="S14" s="5"/>
      <c r="T14" s="34">
        <f>R14/'سرمایه گذاری ها'!$O$17</f>
        <v>3.5048529452390211E-2</v>
      </c>
    </row>
    <row r="15" spans="2:28" s="4" customFormat="1" ht="21.75" customHeight="1" x14ac:dyDescent="0.55000000000000004">
      <c r="B15" s="5" t="s">
        <v>149</v>
      </c>
      <c r="C15" s="5"/>
      <c r="D15" s="30" t="s">
        <v>150</v>
      </c>
      <c r="E15" s="5"/>
      <c r="F15" s="5" t="s">
        <v>43</v>
      </c>
      <c r="G15" s="5"/>
      <c r="H15" s="5" t="s">
        <v>151</v>
      </c>
      <c r="I15" s="5"/>
      <c r="J15" s="31">
        <v>0</v>
      </c>
      <c r="K15" s="5"/>
      <c r="L15" s="31">
        <v>4207452948</v>
      </c>
      <c r="M15" s="5"/>
      <c r="N15" s="31">
        <v>11813777994</v>
      </c>
      <c r="O15" s="5"/>
      <c r="P15" s="31">
        <v>15194559175</v>
      </c>
      <c r="Q15" s="5"/>
      <c r="R15" s="31">
        <v>826671767</v>
      </c>
      <c r="S15" s="5"/>
      <c r="T15" s="34">
        <f>R15/'سرمایه گذاری ها'!$O$17</f>
        <v>2.8973629773158959E-3</v>
      </c>
    </row>
    <row r="16" spans="2:28" s="4" customFormat="1" ht="21.75" customHeight="1" x14ac:dyDescent="0.55000000000000004">
      <c r="B16" s="5" t="s">
        <v>186</v>
      </c>
      <c r="C16" s="5"/>
      <c r="D16" s="30" t="s">
        <v>195</v>
      </c>
      <c r="E16" s="5"/>
      <c r="F16" s="5" t="s">
        <v>43</v>
      </c>
      <c r="G16" s="5"/>
      <c r="H16" s="5" t="s">
        <v>176</v>
      </c>
      <c r="I16" s="5"/>
      <c r="J16" s="31">
        <v>0</v>
      </c>
      <c r="K16" s="5"/>
      <c r="L16" s="31">
        <v>13298767</v>
      </c>
      <c r="M16" s="5"/>
      <c r="N16" s="31">
        <v>747950027</v>
      </c>
      <c r="O16" s="5"/>
      <c r="P16" s="31">
        <v>747450027</v>
      </c>
      <c r="Q16" s="5"/>
      <c r="R16" s="31">
        <v>13798767</v>
      </c>
      <c r="S16" s="5"/>
      <c r="T16" s="34">
        <f>R16/'سرمایه گذاری ها'!$O$17</f>
        <v>4.8362649160617014E-5</v>
      </c>
    </row>
    <row r="17" spans="2:20" s="4" customFormat="1" ht="21.75" customHeight="1" x14ac:dyDescent="0.55000000000000004">
      <c r="B17" s="5" t="s">
        <v>44</v>
      </c>
      <c r="C17" s="5"/>
      <c r="D17" s="30" t="s">
        <v>126</v>
      </c>
      <c r="E17" s="5"/>
      <c r="F17" s="5" t="s">
        <v>43</v>
      </c>
      <c r="G17" s="5"/>
      <c r="H17" s="5" t="s">
        <v>127</v>
      </c>
      <c r="I17" s="5"/>
      <c r="J17" s="31">
        <v>0</v>
      </c>
      <c r="K17" s="5"/>
      <c r="L17" s="31">
        <v>700000</v>
      </c>
      <c r="M17" s="5"/>
      <c r="N17" s="31">
        <v>1000002877</v>
      </c>
      <c r="O17" s="5"/>
      <c r="P17" s="31">
        <v>990920977</v>
      </c>
      <c r="Q17" s="5"/>
      <c r="R17" s="31">
        <v>9781900</v>
      </c>
      <c r="S17" s="5"/>
      <c r="T17" s="34">
        <f>R17/'سرمایه گذاری ها'!$O$17</f>
        <v>3.4284121025033581E-5</v>
      </c>
    </row>
    <row r="18" spans="2:20" s="4" customFormat="1" ht="21.75" customHeight="1" x14ac:dyDescent="0.55000000000000004">
      <c r="B18" s="5" t="s">
        <v>102</v>
      </c>
      <c r="C18" s="5"/>
      <c r="D18" s="30" t="s">
        <v>136</v>
      </c>
      <c r="E18" s="5"/>
      <c r="F18" s="5" t="s">
        <v>43</v>
      </c>
      <c r="G18" s="5"/>
      <c r="H18" s="5" t="s">
        <v>137</v>
      </c>
      <c r="I18" s="5"/>
      <c r="J18" s="31">
        <v>0</v>
      </c>
      <c r="K18" s="5"/>
      <c r="L18" s="31">
        <v>8310135</v>
      </c>
      <c r="M18" s="5"/>
      <c r="N18" s="31">
        <v>0</v>
      </c>
      <c r="O18" s="5"/>
      <c r="P18" s="31">
        <v>0</v>
      </c>
      <c r="Q18" s="5"/>
      <c r="R18" s="31">
        <v>8310135</v>
      </c>
      <c r="S18" s="5"/>
      <c r="T18" s="34">
        <f>R18/'سرمایه گذاری ها'!$O$17</f>
        <v>2.9125801130083872E-5</v>
      </c>
    </row>
    <row r="19" spans="2:20" s="4" customFormat="1" ht="21.75" customHeight="1" x14ac:dyDescent="0.55000000000000004">
      <c r="B19" s="5" t="s">
        <v>103</v>
      </c>
      <c r="C19" s="5"/>
      <c r="D19" s="30" t="s">
        <v>124</v>
      </c>
      <c r="E19" s="5"/>
      <c r="F19" s="5" t="s">
        <v>43</v>
      </c>
      <c r="G19" s="5"/>
      <c r="H19" s="5" t="s">
        <v>125</v>
      </c>
      <c r="I19" s="5"/>
      <c r="J19" s="31">
        <v>0</v>
      </c>
      <c r="K19" s="5"/>
      <c r="L19" s="31">
        <v>8170924</v>
      </c>
      <c r="M19" s="5"/>
      <c r="N19" s="31">
        <v>33431</v>
      </c>
      <c r="O19" s="5"/>
      <c r="P19" s="31">
        <v>36000</v>
      </c>
      <c r="Q19" s="5"/>
      <c r="R19" s="31">
        <v>8168355</v>
      </c>
      <c r="S19" s="5"/>
      <c r="T19" s="34">
        <f>R19/'سرمایه گذاری ها'!$O$17</f>
        <v>2.8628883079507886E-5</v>
      </c>
    </row>
    <row r="20" spans="2:20" s="4" customFormat="1" ht="21.75" customHeight="1" x14ac:dyDescent="0.55000000000000004">
      <c r="B20" s="5" t="s">
        <v>183</v>
      </c>
      <c r="C20" s="5"/>
      <c r="D20" s="30" t="s">
        <v>194</v>
      </c>
      <c r="E20" s="5"/>
      <c r="F20" s="5" t="s">
        <v>43</v>
      </c>
      <c r="G20" s="5"/>
      <c r="H20" s="5" t="s">
        <v>189</v>
      </c>
      <c r="I20" s="5"/>
      <c r="J20" s="31">
        <v>0</v>
      </c>
      <c r="K20" s="5"/>
      <c r="L20" s="31">
        <v>827980</v>
      </c>
      <c r="M20" s="5"/>
      <c r="N20" s="31">
        <v>760277352</v>
      </c>
      <c r="O20" s="5"/>
      <c r="P20" s="31">
        <v>759777252</v>
      </c>
      <c r="Q20" s="5"/>
      <c r="R20" s="31">
        <v>1328080</v>
      </c>
      <c r="S20" s="5"/>
      <c r="T20" s="34">
        <f>R20/'سرمایه گذاری ها'!$O$17</f>
        <v>4.6547250995130396E-6</v>
      </c>
    </row>
    <row r="21" spans="2:20" s="4" customFormat="1" ht="21.75" customHeight="1" x14ac:dyDescent="0.55000000000000004">
      <c r="B21" s="5" t="s">
        <v>129</v>
      </c>
      <c r="C21" s="5"/>
      <c r="D21" s="30" t="s">
        <v>130</v>
      </c>
      <c r="E21" s="5"/>
      <c r="F21" s="5" t="s">
        <v>43</v>
      </c>
      <c r="G21" s="5"/>
      <c r="H21" s="5" t="s">
        <v>131</v>
      </c>
      <c r="I21" s="5"/>
      <c r="J21" s="31">
        <v>0</v>
      </c>
      <c r="K21" s="5"/>
      <c r="L21" s="31">
        <v>1335561</v>
      </c>
      <c r="M21" s="5"/>
      <c r="N21" s="31">
        <v>5429</v>
      </c>
      <c r="O21" s="5"/>
      <c r="P21" s="31">
        <v>14400</v>
      </c>
      <c r="Q21" s="5"/>
      <c r="R21" s="31">
        <v>1326590</v>
      </c>
      <c r="S21" s="5"/>
      <c r="T21" s="34">
        <f>R21/'سرمایه گذاری ها'!$O$17</f>
        <v>4.6495028686246334E-6</v>
      </c>
    </row>
    <row r="22" spans="2:20" s="4" customFormat="1" ht="21.75" customHeight="1" x14ac:dyDescent="0.55000000000000004">
      <c r="B22" s="5" t="s">
        <v>214</v>
      </c>
      <c r="C22" s="5"/>
      <c r="D22" s="30" t="s">
        <v>218</v>
      </c>
      <c r="E22" s="5"/>
      <c r="F22" s="5" t="s">
        <v>43</v>
      </c>
      <c r="G22" s="5"/>
      <c r="H22" s="5" t="s">
        <v>216</v>
      </c>
      <c r="I22" s="5"/>
      <c r="J22" s="31">
        <v>0</v>
      </c>
      <c r="K22" s="5"/>
      <c r="L22" s="31">
        <v>950000</v>
      </c>
      <c r="M22" s="5"/>
      <c r="N22" s="31">
        <v>801373766</v>
      </c>
      <c r="O22" s="5"/>
      <c r="P22" s="31">
        <v>801373766</v>
      </c>
      <c r="Q22" s="5"/>
      <c r="R22" s="31">
        <v>950000</v>
      </c>
      <c r="S22" s="5"/>
      <c r="T22" s="34">
        <f>R22/'سرمایه گذاری ها'!$O$17</f>
        <v>3.3296102979770701E-6</v>
      </c>
    </row>
    <row r="23" spans="2:20" s="4" customFormat="1" ht="21.75" customHeight="1" x14ac:dyDescent="0.55000000000000004">
      <c r="B23" s="5" t="s">
        <v>122</v>
      </c>
      <c r="C23" s="5"/>
      <c r="D23" s="30" t="s">
        <v>123</v>
      </c>
      <c r="E23" s="5"/>
      <c r="F23" s="5" t="s">
        <v>43</v>
      </c>
      <c r="G23" s="5"/>
      <c r="H23" s="5" t="s">
        <v>101</v>
      </c>
      <c r="I23" s="5"/>
      <c r="J23" s="31">
        <v>0</v>
      </c>
      <c r="K23" s="5"/>
      <c r="L23" s="31">
        <v>569531</v>
      </c>
      <c r="M23" s="5"/>
      <c r="N23" s="31">
        <v>36483</v>
      </c>
      <c r="O23" s="5"/>
      <c r="P23" s="31">
        <v>0</v>
      </c>
      <c r="Q23" s="5"/>
      <c r="R23" s="31">
        <v>606014</v>
      </c>
      <c r="S23" s="5"/>
      <c r="T23" s="34">
        <f>R23/'سرمایه گذاری ها'!$O$17</f>
        <v>2.1239899527560801E-6</v>
      </c>
    </row>
    <row r="24" spans="2:20" s="4" customFormat="1" ht="21.75" customHeight="1" x14ac:dyDescent="0.55000000000000004">
      <c r="B24" s="5" t="s">
        <v>152</v>
      </c>
      <c r="C24" s="5"/>
      <c r="D24" s="30" t="s">
        <v>153</v>
      </c>
      <c r="E24" s="5"/>
      <c r="F24" s="5" t="s">
        <v>43</v>
      </c>
      <c r="G24" s="5"/>
      <c r="H24" s="5" t="s">
        <v>151</v>
      </c>
      <c r="I24" s="5"/>
      <c r="J24" s="31">
        <v>0</v>
      </c>
      <c r="K24" s="5"/>
      <c r="L24" s="31">
        <v>488553</v>
      </c>
      <c r="M24" s="5"/>
      <c r="N24" s="31">
        <v>2000</v>
      </c>
      <c r="O24" s="5"/>
      <c r="P24" s="31">
        <v>21600</v>
      </c>
      <c r="Q24" s="5"/>
      <c r="R24" s="31">
        <v>468953</v>
      </c>
      <c r="S24" s="5"/>
      <c r="T24" s="34">
        <f>R24/'سرمایه گذاری ها'!$O$17</f>
        <v>1.6436113032286746E-6</v>
      </c>
    </row>
    <row r="25" spans="2:20" s="4" customFormat="1" ht="21.75" customHeight="1" x14ac:dyDescent="0.55000000000000004">
      <c r="B25" s="5"/>
      <c r="C25" s="5"/>
      <c r="D25" s="30"/>
      <c r="E25" s="5"/>
      <c r="F25" s="5"/>
      <c r="G25" s="5"/>
      <c r="H25" s="5"/>
      <c r="I25" s="5"/>
      <c r="J25" s="31"/>
      <c r="K25" s="5"/>
      <c r="L25" s="31"/>
      <c r="M25" s="5"/>
      <c r="N25" s="31"/>
      <c r="O25" s="5"/>
      <c r="P25" s="31"/>
      <c r="Q25" s="5"/>
      <c r="R25" s="31"/>
      <c r="S25" s="5"/>
      <c r="T25" s="34"/>
    </row>
    <row r="26" spans="2:20" ht="21.75" customHeight="1" thickBot="1" x14ac:dyDescent="0.6">
      <c r="B26" s="71" t="s">
        <v>80</v>
      </c>
      <c r="C26" s="71"/>
      <c r="D26" s="71"/>
      <c r="E26" s="71"/>
      <c r="F26" s="71"/>
      <c r="G26" s="71"/>
      <c r="H26" s="71"/>
      <c r="I26" s="71"/>
      <c r="J26" s="71"/>
      <c r="L26" s="10">
        <f>SUM(L10:L25)</f>
        <v>113742104399</v>
      </c>
      <c r="N26" s="10">
        <f>SUM(N10:N25)</f>
        <v>15123459359</v>
      </c>
      <c r="P26" s="10">
        <f>SUM(P10:P25)</f>
        <v>18494153197</v>
      </c>
      <c r="R26" s="10">
        <f>SUM(R10:R25)</f>
        <v>110371410561</v>
      </c>
      <c r="T26" s="33">
        <f>SUM(T10:T25)</f>
        <v>0.38683556337490604</v>
      </c>
    </row>
    <row r="27" spans="2:20" ht="21.75" customHeight="1" thickTop="1" x14ac:dyDescent="0.55000000000000004"/>
    <row r="28" spans="2:20" ht="35.25" customHeight="1" x14ac:dyDescent="0.8">
      <c r="J28" s="59">
        <v>6</v>
      </c>
    </row>
  </sheetData>
  <sortState xmlns:xlrd2="http://schemas.microsoft.com/office/spreadsheetml/2017/richdata2" ref="B10:T24">
    <sortCondition descending="1" ref="R10:R24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20" max="16383" man="1"/>
    <brk id="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21"/>
  <sheetViews>
    <sheetView rightToLeft="1" view="pageBreakPreview" topLeftCell="A6" zoomScale="60" zoomScaleNormal="100" workbookViewId="0">
      <selection activeCell="L15" sqref="L15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4" t="s">
        <v>249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 x14ac:dyDescent="0.6">
      <c r="B4" s="124" t="s">
        <v>246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7" t="s">
        <v>86</v>
      </c>
      <c r="D7" s="124" t="s">
        <v>247</v>
      </c>
      <c r="E7" s="124" t="s">
        <v>4</v>
      </c>
      <c r="F7" s="124" t="s">
        <v>4</v>
      </c>
      <c r="G7" s="124" t="s">
        <v>4</v>
      </c>
      <c r="H7" s="124" t="s">
        <v>4</v>
      </c>
      <c r="I7" s="124" t="s">
        <v>4</v>
      </c>
      <c r="J7" s="124" t="s">
        <v>4</v>
      </c>
      <c r="K7" s="124" t="s">
        <v>4</v>
      </c>
      <c r="L7" s="124" t="s">
        <v>4</v>
      </c>
      <c r="M7" s="124" t="s">
        <v>4</v>
      </c>
      <c r="N7" s="124" t="s">
        <v>4</v>
      </c>
    </row>
    <row r="8" spans="2:28" ht="30" x14ac:dyDescent="0.6">
      <c r="B8" s="147" t="s">
        <v>1</v>
      </c>
      <c r="D8" s="146" t="s">
        <v>5</v>
      </c>
      <c r="E8" s="123"/>
      <c r="F8" s="146" t="s">
        <v>27</v>
      </c>
      <c r="G8" s="123"/>
      <c r="H8" s="146" t="s">
        <v>28</v>
      </c>
      <c r="I8" s="123"/>
      <c r="J8" s="146" t="s">
        <v>29</v>
      </c>
      <c r="K8" s="123"/>
      <c r="L8" s="146" t="s">
        <v>30</v>
      </c>
      <c r="M8" s="123"/>
      <c r="N8" s="146" t="s">
        <v>31</v>
      </c>
    </row>
    <row r="9" spans="2:28" ht="30" x14ac:dyDescent="0.75">
      <c r="B9" s="111"/>
      <c r="D9" s="114"/>
      <c r="E9" s="114"/>
      <c r="F9" s="114"/>
      <c r="G9" s="114"/>
      <c r="H9" s="114"/>
      <c r="I9" s="114"/>
      <c r="J9" s="115"/>
      <c r="K9" s="114"/>
      <c r="L9" s="114"/>
      <c r="N9" s="13"/>
    </row>
    <row r="10" spans="2:28" ht="39" thickBot="1" x14ac:dyDescent="1.1000000000000001">
      <c r="B10" s="102" t="s">
        <v>80</v>
      </c>
      <c r="C10" s="99"/>
      <c r="D10" s="113">
        <f>SUM(D9:D9)</f>
        <v>0</v>
      </c>
      <c r="E10" s="100"/>
      <c r="F10" s="104">
        <f>SUM(F9:F9)</f>
        <v>0</v>
      </c>
      <c r="G10" s="101"/>
      <c r="H10" s="104">
        <f>SUM(H9:H9)</f>
        <v>0</v>
      </c>
      <c r="I10" s="100"/>
      <c r="J10" s="119" t="s">
        <v>196</v>
      </c>
      <c r="K10" s="100"/>
      <c r="L10" s="104">
        <f>SUM(L9:L9)</f>
        <v>0</v>
      </c>
      <c r="M10" s="100"/>
      <c r="N10" s="103"/>
    </row>
    <row r="11" spans="2:28" ht="21.75" thickTop="1" x14ac:dyDescent="0.6"/>
    <row r="21" spans="8:8" ht="30" x14ac:dyDescent="0.75">
      <c r="H21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63" orientation="landscape" r:id="rId1"/>
  <rowBreaks count="1" manualBreakCount="1"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B2:AB18"/>
  <sheetViews>
    <sheetView rightToLeft="1" view="pageBreakPreview" topLeftCell="A4" zoomScaleNormal="100" zoomScaleSheetLayoutView="100" workbookViewId="0">
      <selection activeCell="D14" sqref="D14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4" t="s">
        <v>249</v>
      </c>
      <c r="C2" s="124"/>
      <c r="D2" s="124"/>
      <c r="E2" s="124"/>
      <c r="F2" s="124"/>
      <c r="G2" s="124"/>
      <c r="H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</row>
    <row r="4" spans="2:28" ht="30" x14ac:dyDescent="0.55000000000000004">
      <c r="B4" s="124" t="s">
        <v>246</v>
      </c>
      <c r="C4" s="124"/>
      <c r="D4" s="124"/>
      <c r="E4" s="124"/>
      <c r="F4" s="124"/>
      <c r="G4" s="124"/>
      <c r="H4" s="124"/>
    </row>
    <row r="5" spans="2:28" ht="64.5" customHeight="1" x14ac:dyDescent="0.55000000000000004"/>
    <row r="6" spans="2:28" ht="30" x14ac:dyDescent="0.55000000000000004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8" t="s">
        <v>49</v>
      </c>
      <c r="C8" s="45"/>
      <c r="D8" s="148" t="s">
        <v>40</v>
      </c>
      <c r="E8" s="45"/>
      <c r="F8" s="148" t="s">
        <v>68</v>
      </c>
      <c r="G8" s="45"/>
      <c r="H8" s="148" t="s">
        <v>11</v>
      </c>
    </row>
    <row r="9" spans="2:28" s="4" customFormat="1" x14ac:dyDescent="0.55000000000000004">
      <c r="B9" s="4" t="s">
        <v>77</v>
      </c>
      <c r="D9" s="29">
        <v>2708447749</v>
      </c>
      <c r="F9" s="47">
        <f>D9/$D$13</f>
        <v>0.56078526159259923</v>
      </c>
      <c r="G9" s="6"/>
      <c r="H9" s="47">
        <f>D9/'سرمایه گذاری ها'!$O$17</f>
        <v>9.4927110701086472E-3</v>
      </c>
    </row>
    <row r="10" spans="2:28" s="4" customFormat="1" x14ac:dyDescent="0.55000000000000004">
      <c r="B10" s="4" t="s">
        <v>79</v>
      </c>
      <c r="D10" s="29">
        <v>2310812318</v>
      </c>
      <c r="F10" s="47">
        <f>D10/$D$13</f>
        <v>0.47845467601118952</v>
      </c>
      <c r="G10" s="6"/>
      <c r="H10" s="47">
        <f>D10/'سرمایه گذاری ها'!$O$17</f>
        <v>8.0990573586369099E-3</v>
      </c>
    </row>
    <row r="11" spans="2:28" s="4" customFormat="1" x14ac:dyDescent="0.55000000000000004">
      <c r="B11" s="4" t="s">
        <v>78</v>
      </c>
      <c r="D11" s="29">
        <v>-191043819</v>
      </c>
      <c r="F11" s="47">
        <f>D11/$D$13</f>
        <v>-3.9555704204786622E-2</v>
      </c>
      <c r="G11" s="6"/>
      <c r="H11" s="47">
        <f>D11/'سرمایه گذاری ها'!$O$17</f>
        <v>-6.6958049169186043E-4</v>
      </c>
    </row>
    <row r="12" spans="2:28" s="4" customFormat="1" x14ac:dyDescent="0.55000000000000004">
      <c r="B12" s="4" t="s">
        <v>75</v>
      </c>
      <c r="D12" s="29">
        <v>1525071</v>
      </c>
      <c r="F12" s="47">
        <f>D12/$D$13</f>
        <v>3.1576660099795294E-4</v>
      </c>
      <c r="G12" s="6"/>
      <c r="H12" s="47">
        <f>D12/'سرمایه گذاری ها'!$O$17</f>
        <v>5.3451495860486196E-6</v>
      </c>
    </row>
    <row r="13" spans="2:28" ht="24.75" thickBot="1" x14ac:dyDescent="0.65">
      <c r="B13" s="32" t="s">
        <v>80</v>
      </c>
      <c r="D13" s="76">
        <f>SUM(D9:D12)</f>
        <v>4829741319</v>
      </c>
      <c r="E13" s="26"/>
      <c r="F13" s="77">
        <f>SUM(F9:F12)</f>
        <v>1</v>
      </c>
      <c r="G13" s="70"/>
      <c r="H13" s="78">
        <f>SUM(H9:H12)</f>
        <v>1.6927533086639746E-2</v>
      </c>
    </row>
    <row r="14" spans="2:28" ht="21.75" thickTop="1" x14ac:dyDescent="0.55000000000000004">
      <c r="D14" s="3"/>
    </row>
    <row r="18" spans="4:4" ht="27" customHeight="1" x14ac:dyDescent="0.75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2023-12-23T12:34:19Z</cp:lastPrinted>
  <dcterms:created xsi:type="dcterms:W3CDTF">2021-12-28T12:49:50Z</dcterms:created>
  <dcterms:modified xsi:type="dcterms:W3CDTF">2023-12-24T07:37:13Z</dcterms:modified>
</cp:coreProperties>
</file>