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مهر\دی\"/>
    </mc:Choice>
  </mc:AlternateContent>
  <xr:revisionPtr revIDLastSave="0" documentId="13_ncr:1_{7E543169-E9F1-4B84-A994-8CDE9B5CEAF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</workbook>
</file>

<file path=xl/calcChain.xml><?xml version="1.0" encoding="utf-8"?>
<calcChain xmlns="http://schemas.openxmlformats.org/spreadsheetml/2006/main">
  <c r="D13" i="15" l="1"/>
  <c r="H13" i="15"/>
  <c r="F34" i="13"/>
  <c r="J34" i="13"/>
  <c r="D40" i="12"/>
  <c r="F40" i="12"/>
  <c r="H40" i="12"/>
  <c r="J40" i="12"/>
  <c r="L40" i="12"/>
  <c r="N40" i="12"/>
  <c r="P40" i="12"/>
  <c r="R40" i="12"/>
  <c r="D46" i="10"/>
  <c r="F46" i="10"/>
  <c r="H46" i="10"/>
  <c r="J46" i="10"/>
  <c r="L46" i="10"/>
  <c r="N46" i="10"/>
  <c r="P46" i="10"/>
  <c r="R46" i="10"/>
  <c r="D36" i="9"/>
  <c r="F36" i="9"/>
  <c r="H36" i="9"/>
  <c r="J36" i="9"/>
  <c r="L36" i="9"/>
  <c r="N36" i="9"/>
  <c r="P36" i="9"/>
  <c r="R36" i="9"/>
  <c r="P19" i="8"/>
  <c r="R19" i="8"/>
  <c r="T19" i="8"/>
  <c r="F26" i="11"/>
  <c r="H26" i="11"/>
  <c r="J26" i="11"/>
  <c r="L26" i="11"/>
  <c r="N26" i="11"/>
  <c r="P26" i="11"/>
  <c r="R26" i="11"/>
  <c r="T26" i="11"/>
  <c r="V26" i="11"/>
  <c r="J33" i="7"/>
  <c r="L33" i="7"/>
  <c r="N33" i="7"/>
  <c r="P33" i="7"/>
  <c r="R33" i="7"/>
  <c r="T33" i="7"/>
  <c r="D25" i="4"/>
  <c r="F25" i="4"/>
  <c r="H25" i="4"/>
  <c r="L25" i="4"/>
  <c r="L31" i="6"/>
  <c r="N31" i="6"/>
  <c r="P31" i="6"/>
  <c r="R31" i="6"/>
  <c r="P30" i="3"/>
  <c r="R30" i="3"/>
  <c r="T30" i="3"/>
  <c r="V30" i="3"/>
  <c r="X30" i="3"/>
  <c r="Z30" i="3"/>
  <c r="AB30" i="3"/>
  <c r="AD30" i="3"/>
  <c r="AH30" i="3"/>
  <c r="AJ30" i="3"/>
  <c r="E23" i="1"/>
  <c r="G23" i="1"/>
  <c r="I23" i="1"/>
  <c r="K23" i="1"/>
  <c r="M23" i="1"/>
  <c r="O23" i="1"/>
  <c r="Q23" i="1"/>
  <c r="S23" i="1"/>
  <c r="W23" i="1"/>
  <c r="Y23" i="1"/>
  <c r="D13" i="14"/>
  <c r="F13" i="14"/>
  <c r="D26" i="11"/>
  <c r="J19" i="8"/>
  <c r="L19" i="8"/>
  <c r="N19" i="8"/>
  <c r="F12" i="15" l="1"/>
  <c r="L14" i="5"/>
  <c r="N14" i="5"/>
  <c r="P14" i="5"/>
  <c r="V14" i="5"/>
  <c r="X14" i="5"/>
  <c r="AD14" i="5"/>
  <c r="Z14" i="5" l="1"/>
  <c r="AB14" i="5"/>
  <c r="O15" i="16" l="1"/>
  <c r="M12" i="16"/>
  <c r="O13" i="16"/>
  <c r="E15" i="16"/>
  <c r="G15" i="16" s="1"/>
  <c r="I15" i="16"/>
  <c r="K15" i="16"/>
  <c r="G13" i="16"/>
  <c r="E13" i="16"/>
  <c r="G14" i="16"/>
  <c r="E14" i="16"/>
  <c r="K12" i="16"/>
  <c r="E12" i="16"/>
  <c r="G12" i="16"/>
  <c r="I12" i="16"/>
  <c r="O12" i="16"/>
  <c r="I14" i="16"/>
  <c r="K14" i="16"/>
  <c r="R23" i="1"/>
  <c r="M14" i="16"/>
  <c r="O14" i="16"/>
  <c r="M13" i="16"/>
  <c r="K13" i="16"/>
  <c r="I13" i="16"/>
  <c r="P17" i="16"/>
  <c r="N17" i="16"/>
  <c r="L17" i="16"/>
  <c r="J17" i="16"/>
  <c r="H17" i="16"/>
  <c r="F17" i="16"/>
  <c r="D17" i="16"/>
  <c r="F10" i="15" l="1"/>
  <c r="M15" i="16"/>
  <c r="O17" i="16"/>
  <c r="E17" i="16"/>
  <c r="G17" i="16"/>
  <c r="K17" i="16"/>
  <c r="M17" i="16"/>
  <c r="I17" i="16"/>
  <c r="T13" i="6" l="1"/>
  <c r="T17" i="6"/>
  <c r="T21" i="6"/>
  <c r="T25" i="6"/>
  <c r="T29" i="6"/>
  <c r="T16" i="6"/>
  <c r="T28" i="6"/>
  <c r="T14" i="6"/>
  <c r="T18" i="6"/>
  <c r="T22" i="6"/>
  <c r="T26" i="6"/>
  <c r="T20" i="6"/>
  <c r="T11" i="6"/>
  <c r="T15" i="6"/>
  <c r="T19" i="6"/>
  <c r="T23" i="6"/>
  <c r="T27" i="6"/>
  <c r="T12" i="6"/>
  <c r="T24" i="6"/>
  <c r="AL16" i="3"/>
  <c r="AL20" i="3"/>
  <c r="AL24" i="3"/>
  <c r="AL28" i="3"/>
  <c r="AL17" i="3"/>
  <c r="AL21" i="3"/>
  <c r="AL25" i="3"/>
  <c r="AL14" i="3"/>
  <c r="AL18" i="3"/>
  <c r="AL22" i="3"/>
  <c r="AL26" i="3"/>
  <c r="AL15" i="3"/>
  <c r="AL19" i="3"/>
  <c r="AL23" i="3"/>
  <c r="AL27" i="3"/>
  <c r="AA14" i="1"/>
  <c r="AA18" i="1"/>
  <c r="AA21" i="1"/>
  <c r="AA15" i="1"/>
  <c r="AA19" i="1"/>
  <c r="AA17" i="1"/>
  <c r="AA12" i="1"/>
  <c r="AA16" i="1"/>
  <c r="AA20" i="1"/>
  <c r="AA13" i="1"/>
  <c r="H12" i="15"/>
  <c r="T10" i="6"/>
  <c r="AL13" i="3"/>
  <c r="AA11" i="1"/>
  <c r="F9" i="15"/>
  <c r="F11" i="15"/>
  <c r="H9" i="15"/>
  <c r="H11" i="15"/>
  <c r="H10" i="15"/>
  <c r="Q13" i="16"/>
  <c r="Q15" i="16"/>
  <c r="Q17" i="16"/>
  <c r="Q16" i="16"/>
  <c r="Q12" i="16"/>
  <c r="Q14" i="16"/>
  <c r="F13" i="15" l="1"/>
  <c r="T31" i="6"/>
  <c r="AL30" i="3"/>
  <c r="AA23" i="1"/>
  <c r="AF14" i="5"/>
</calcChain>
</file>

<file path=xl/sharedStrings.xml><?xml version="1.0" encoding="utf-8"?>
<sst xmlns="http://schemas.openxmlformats.org/spreadsheetml/2006/main" count="1019" uniqueCount="264">
  <si>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</si>
  <si>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</si>
  <si>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</si>
  <si>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</si>
  <si>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</si>
  <si>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</si>
  <si>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</si>
  <si>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</si>
  <si>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</si>
  <si>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</si>
  <si>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</si>
  <si>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</si>
  <si>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</si>
  <si>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سیمان‌ صوفیان‌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</si>
  <si>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</si>
  <si>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</si>
  <si>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</si>
  <si>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</si>
  <si>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</si>
  <si>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</si>
  <si>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</si>
  <si>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</si>
  <si>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</si>
  <si>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</si>
  <si>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</si>
  <si>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</si>
  <si>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</si>
  <si>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</si>
  <si>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</si>
  <si>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</si>
  <si>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</si>
  <si>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</si>
  <si>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</si>
  <si>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</si>
  <si>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</si>
  <si>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</si>
  <si>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</si>
  <si>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</si>
  <si>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</si>
  <si>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</si>
  <si>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</si>
  <si>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</si>
  <si>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</si>
  <si>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</si>
  <si>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</si>
  <si>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</si>
  <si>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</si>
  <si>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</si>
  <si>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</si>
  <si>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</si>
  <si>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</si>
  <si>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</si>
  <si>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</si>
  <si>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</si>
  <si>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</si>
  <si>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</si>
  <si>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</si>
  <si>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</si>
  <si>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</si>
  <si>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</si>
  <si>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</si>
  <si>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</si>
  <si>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</si>
  <si>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</si>
  <si>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</si>
  <si>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</si>
  <si>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</si>
  <si>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</si>
  <si>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</si>
  <si>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</si>
  <si>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</si>
  <si>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</si>
  <si>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</si>
  <si>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</si>
  <si>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</si>
  <si>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</si>
  <si>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</si>
  <si>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</si>
  <si>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</si>
  <si>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</si>
  <si>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</si>
  <si>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</si>
  <si>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</si>
  <si>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</si>
  <si>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</si>
  <si>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</si>
  <si>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</si>
  <si>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</si>
  <si>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</si>
  <si>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</si>
  <si>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</si>
  <si>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</si>
  <si>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</si>
  <si>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</si>
  <si>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</si>
  <si>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</si>
  <si>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</si>
  <si>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</si>
  <si>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</si>
  <si>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بانک آینده سمنان</t>
  </si>
  <si>
    <t>سپرده بلند مدت</t>
  </si>
  <si>
    <t>1399/02/15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</si>
  <si>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</si>
  <si>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</si>
  <si>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</si>
  <si>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</si>
  <si>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</si>
  <si>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</si>
  <si>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</si>
  <si>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</si>
  <si>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</si>
  <si>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</si>
  <si>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</si>
  <si>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</si>
  <si>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</si>
  <si>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</si>
  <si>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صندوق سرمایه‌گذاری گنجینه الماس بیمه دی</t>
  </si>
  <si>
    <t>صنایع پتروشیمی کرمانشاه</t>
  </si>
  <si>
    <t>نفت ایرانول</t>
  </si>
  <si>
    <t>اسنادخزانه-م2بودجه00-031024</t>
  </si>
  <si>
    <t>1403/10/24</t>
  </si>
  <si>
    <t>مشارکت ش تهران012-3ماهه18%</t>
  </si>
  <si>
    <t>اسنادخزانه-م5بودجه00-030626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</si>
  <si>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</si>
  <si>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</si>
  <si>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</si>
  <si>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</si>
  <si>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</si>
  <si>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</si>
  <si>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</si>
  <si>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</si>
  <si>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</si>
  <si>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</si>
  <si>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</si>
  <si>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</si>
  <si>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معین برای سایر درآمدهای تنزیل سود بانک</t>
  </si>
  <si>
    <t>پالایش نفت لاوان</t>
  </si>
  <si>
    <t>اسناد خزانه-م9بودجه00-031101</t>
  </si>
  <si>
    <t>114-840-1396301-2</t>
  </si>
  <si>
    <t>1401/05/04</t>
  </si>
  <si>
    <t>پتروشیمی خراسان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</si>
  <si>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</si>
  <si>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</si>
  <si>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</si>
  <si>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</si>
  <si>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</si>
  <si>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</si>
  <si>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اسنادخزانه-م3بودجه00-030418</t>
  </si>
  <si>
    <t>گواهی سپرده بانک آینده 1401/06/14</t>
  </si>
  <si>
    <t>گواهی سپرده خاورمیانه 1401/06/10</t>
  </si>
  <si>
    <t>گواهی سپرده  بانک سامان  1401/06/09</t>
  </si>
  <si>
    <t xml:space="preserve">بانک خاورمیانه نیایش </t>
  </si>
  <si>
    <t>1013-10-810-707074697</t>
  </si>
  <si>
    <t>1401/06/09</t>
  </si>
  <si>
    <t>بانک سامان ملاصدرا</t>
  </si>
  <si>
    <t>829-810-4003803-1</t>
  </si>
  <si>
    <t>اسناد خزانه-م1بودجه01-040326</t>
  </si>
  <si>
    <t>1401/02/26</t>
  </si>
  <si>
    <t>گام بانک صادرات ایران0207</t>
  </si>
  <si>
    <t>1401/04/01</t>
  </si>
  <si>
    <t>1402/07/30</t>
  </si>
  <si>
    <t>اسناد خزانه-م3بودجه01-040520</t>
  </si>
  <si>
    <t>1401/05/18</t>
  </si>
  <si>
    <t>اسنادخزانه-م9بودجه99-020316</t>
  </si>
  <si>
    <t>1404/03/26</t>
  </si>
  <si>
    <t>1404/05/20</t>
  </si>
  <si>
    <t xml:space="preserve">  </t>
  </si>
  <si>
    <t>صنعتی مینو</t>
  </si>
  <si>
    <t>سیمان ساوه</t>
  </si>
  <si>
    <t>بین المللی توسعه ص. معادن غدیر</t>
  </si>
  <si>
    <t>گواهی اعتبار مولد سامان0207</t>
  </si>
  <si>
    <t>گواهی اعتبارمولد رفاه0208</t>
  </si>
  <si>
    <t>اسنادخزانه-م10بودجه99-020807</t>
  </si>
  <si>
    <t>1399/11/21</t>
  </si>
  <si>
    <t>1402/08/07</t>
  </si>
  <si>
    <t>گام بانک اقتصاد نوین0205</t>
  </si>
  <si>
    <t>1400/04/14</t>
  </si>
  <si>
    <t>1403/09/12</t>
  </si>
  <si>
    <t>1403/07/23</t>
  </si>
  <si>
    <t>اسنادخزانه-م8بودجه99-020606</t>
  </si>
  <si>
    <t>مدیریت نوسانات NAV</t>
  </si>
  <si>
    <t>سیمان‌هرمزگان‌</t>
  </si>
  <si>
    <t>اسنادخزانه-م5بودجه99-020218</t>
  </si>
  <si>
    <t>1402/02/18</t>
  </si>
  <si>
    <t>شماره حساب</t>
  </si>
  <si>
    <t>روز دریافت سود</t>
  </si>
  <si>
    <t xml:space="preserve">شماره حساب </t>
  </si>
  <si>
    <t>کشاورزی و دامپروری فجر اصفهان</t>
  </si>
  <si>
    <t>اسنادخزانه-م21بودجه98-020906</t>
  </si>
  <si>
    <t>اسنادخزانه-م11بودجه99-020906</t>
  </si>
  <si>
    <t>بانک پاسارگاد ملاصدرا</t>
  </si>
  <si>
    <t>211307164312072</t>
  </si>
  <si>
    <t>1402/02/10</t>
  </si>
  <si>
    <t>موسسه اعتباری ملل نارمک</t>
  </si>
  <si>
    <t>026660357000000008</t>
  </si>
  <si>
    <t>211307164312071</t>
  </si>
  <si>
    <t>1402/02/09</t>
  </si>
  <si>
    <t>026660357000000023</t>
  </si>
  <si>
    <t>1402/02/20</t>
  </si>
  <si>
    <t xml:space="preserve">211307164312073 </t>
  </si>
  <si>
    <t>1402/02/13</t>
  </si>
  <si>
    <t>2118100164312071</t>
  </si>
  <si>
    <t>026610277000000401</t>
  </si>
  <si>
    <t>-</t>
  </si>
  <si>
    <t>1402/02/30</t>
  </si>
  <si>
    <t>شیر پگاه آذربایجان شرقی</t>
  </si>
  <si>
    <t>داروسازی‌ فارابی‌</t>
  </si>
  <si>
    <t>گام بانک اقتصاد نوین0204</t>
  </si>
  <si>
    <t>اسنادخزانه-م4بودجه01-040917</t>
  </si>
  <si>
    <t>1401/12/08</t>
  </si>
  <si>
    <t>1404/09/16</t>
  </si>
  <si>
    <t>اسنادخزانه-م20بودجه98-020806</t>
  </si>
  <si>
    <t>1399/02/20</t>
  </si>
  <si>
    <t>1402/08/06</t>
  </si>
  <si>
    <t>اسنادخزانه-م6بودجه01-030814</t>
  </si>
  <si>
    <t>1401/12/10</t>
  </si>
  <si>
    <t>1403/08/14</t>
  </si>
  <si>
    <t>اسنادخزانه-م5بودجه01-041015</t>
  </si>
  <si>
    <t>1404/10/14</t>
  </si>
  <si>
    <t>1402/03/10</t>
  </si>
  <si>
    <t>بانک ملت</t>
  </si>
  <si>
    <t>پالایش نفت اصفهان</t>
  </si>
  <si>
    <t>سیمان‌ بهبهان‌</t>
  </si>
  <si>
    <t>بانک گردشگری اقدسیه</t>
  </si>
  <si>
    <t>141.1405.1452725.1</t>
  </si>
  <si>
    <t>1402/04/12</t>
  </si>
  <si>
    <t xml:space="preserve">141.1405.1452725.2 </t>
  </si>
  <si>
    <t>1402/04/13</t>
  </si>
  <si>
    <t>141.9967.1452725.1</t>
  </si>
  <si>
    <t>1402/04/30</t>
  </si>
  <si>
    <t>1402/04/14</t>
  </si>
  <si>
    <t>1402/04/10</t>
  </si>
  <si>
    <t>1402/04/27</t>
  </si>
  <si>
    <t>1402/04/29</t>
  </si>
  <si>
    <t>1403/08/21</t>
  </si>
  <si>
    <t>اسنادخزانه-م7بودجه99-020704</t>
  </si>
  <si>
    <t xml:space="preserve">141.1405.1452725.3 </t>
  </si>
  <si>
    <t>1402/05/07</t>
  </si>
  <si>
    <t xml:space="preserve"> 1402/06/31</t>
  </si>
  <si>
    <t>1403/06/26</t>
  </si>
  <si>
    <t>1399/01/27</t>
  </si>
  <si>
    <t>1402/09/06</t>
  </si>
  <si>
    <t>اسنادخزانه-م4بودجه00-030522</t>
  </si>
  <si>
    <t>گام بانک تجارت0206</t>
  </si>
  <si>
    <t xml:space="preserve">141.1405.1452725.4 </t>
  </si>
  <si>
    <t>1402/06/04</t>
  </si>
  <si>
    <t>141.333.1452725.1</t>
  </si>
  <si>
    <t>1402/07/27</t>
  </si>
  <si>
    <t>0.13%</t>
  </si>
  <si>
    <t>0.72%</t>
  </si>
  <si>
    <t>0.15%</t>
  </si>
  <si>
    <t>0.08%</t>
  </si>
  <si>
    <t>0.06%</t>
  </si>
  <si>
    <t>-0.07%</t>
  </si>
  <si>
    <t>-0.06%</t>
  </si>
  <si>
    <t>-0.12%</t>
  </si>
  <si>
    <t>-0.27%</t>
  </si>
  <si>
    <t>-0.04%</t>
  </si>
  <si>
    <t>-0.30%</t>
  </si>
  <si>
    <t>0.33%</t>
  </si>
  <si>
    <t>0.02%</t>
  </si>
  <si>
    <t>برای ماه منتهی به  1402/07/30</t>
  </si>
  <si>
    <t xml:space="preserve"> 1402/07/30</t>
  </si>
  <si>
    <t>از ابتدای سال مالی تا  1402/07/30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</si>
</sst>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  <font>
      <sz val="22"/>
      <name val="B Zar"/>
      <charset val="178"/>
    </font>
    <font>
      <b/>
      <sz val="22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 indent="1" readingOrder="2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165" fontId="22" fillId="0" borderId="0" xfId="1" applyNumberFormat="1" applyFont="1" applyAlignment="1">
      <alignment horizontal="center" vertical="center"/>
    </xf>
    <xf numFmtId="0" fontId="23" fillId="0" borderId="0" xfId="0" applyFont="1"/>
    <xf numFmtId="0" fontId="22" fillId="0" borderId="4" xfId="0" applyFont="1" applyBorder="1" applyAlignment="1">
      <alignment horizontal="center" vertical="center"/>
    </xf>
    <xf numFmtId="165" fontId="22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24" fillId="0" borderId="0" xfId="0" applyFont="1"/>
    <xf numFmtId="165" fontId="22" fillId="0" borderId="4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16" fillId="0" borderId="0" xfId="2" applyNumberFormat="1" applyFont="1" applyBorder="1"/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4" xfId="2" applyNumberFormat="1" applyFont="1" applyBorder="1" applyAlignment="1">
      <alignment wrapText="1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600074</xdr:colOff>
      <xdr:row>33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9A058D-848B-2599-D068-4069DEA37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1126" y="0"/>
          <a:ext cx="7658099" cy="1029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view="pageBreakPreview" zoomScaleNormal="100" zoomScaleSheetLayoutView="100" workbookViewId="0">
      <selection activeCell="S23" sqref="S23"/>
    </sheetView>
  </sheetViews>
  <sheetFormatPr defaultRowHeight="24" x14ac:dyDescent="0.6"/>
  <cols>
    <col min="1" max="1" width="7.28515625" style="26" customWidth="1"/>
    <col min="2" max="8" width="8.85546875" style="26" customWidth="1"/>
    <col min="9" max="16384" width="9.140625" style="26"/>
  </cols>
  <sheetData>
    <row r="5" spans="2:10" s="91" customFormat="1" ht="30" x14ac:dyDescent="0.25">
      <c r="B5" s="96"/>
      <c r="C5" s="96"/>
      <c r="D5" s="96"/>
      <c r="E5" s="96"/>
      <c r="F5" s="96"/>
      <c r="G5" s="96"/>
      <c r="H5" s="96"/>
      <c r="I5" s="93"/>
    </row>
    <row r="6" spans="2:10" s="91" customFormat="1" ht="30" x14ac:dyDescent="0.25">
      <c r="B6" s="96"/>
      <c r="C6" s="96"/>
      <c r="D6" s="96"/>
      <c r="E6" s="96"/>
      <c r="F6" s="96"/>
      <c r="G6" s="96"/>
      <c r="H6" s="96"/>
      <c r="I6" s="93"/>
    </row>
    <row r="7" spans="2:10" s="91" customFormat="1" ht="30" x14ac:dyDescent="0.25">
      <c r="B7" s="96"/>
      <c r="C7" s="96"/>
      <c r="D7" s="96"/>
      <c r="E7" s="96"/>
      <c r="F7" s="96"/>
      <c r="G7" s="96"/>
      <c r="H7" s="96"/>
      <c r="I7" s="93"/>
    </row>
    <row r="11" spans="2:10" ht="24" customHeight="1" x14ac:dyDescent="0.6">
      <c r="B11" s="95"/>
      <c r="C11" s="95"/>
      <c r="D11" s="95"/>
      <c r="E11" s="95"/>
      <c r="F11" s="95"/>
      <c r="G11" s="95"/>
      <c r="H11" s="95"/>
    </row>
    <row r="12" spans="2:10" ht="24" customHeight="1" x14ac:dyDescent="0.6">
      <c r="B12" s="95"/>
      <c r="C12" s="95"/>
      <c r="D12" s="95"/>
      <c r="E12" s="95"/>
      <c r="F12" s="95"/>
      <c r="G12" s="95"/>
      <c r="H12" s="95"/>
    </row>
    <row r="13" spans="2:10" ht="24" customHeight="1" x14ac:dyDescent="0.6">
      <c r="B13" s="95"/>
      <c r="C13" s="95"/>
      <c r="D13" s="95"/>
      <c r="E13" s="95"/>
      <c r="F13" s="95"/>
      <c r="G13" s="95"/>
      <c r="H13" s="95"/>
    </row>
    <row r="14" spans="2:10" ht="24" customHeight="1" x14ac:dyDescent="0.6">
      <c r="B14" s="95"/>
      <c r="C14" s="95"/>
      <c r="D14" s="95"/>
      <c r="E14" s="95"/>
      <c r="F14" s="95"/>
      <c r="G14" s="95"/>
      <c r="H14" s="95"/>
      <c r="I14" s="92"/>
      <c r="J14" s="92"/>
    </row>
    <row r="15" spans="2:10" ht="24" customHeight="1" x14ac:dyDescent="0.6">
      <c r="B15" s="95"/>
      <c r="C15" s="95"/>
      <c r="D15" s="95"/>
      <c r="E15" s="95"/>
      <c r="F15" s="95"/>
      <c r="G15" s="95"/>
      <c r="H15" s="95"/>
      <c r="I15" s="92"/>
      <c r="J15" s="92"/>
    </row>
    <row r="16" spans="2:10" ht="24" customHeight="1" x14ac:dyDescent="0.6">
      <c r="B16" s="95"/>
      <c r="C16" s="95"/>
      <c r="D16" s="95"/>
      <c r="E16" s="95"/>
      <c r="F16" s="95"/>
      <c r="G16" s="95"/>
      <c r="H16" s="95"/>
      <c r="I16" s="92"/>
      <c r="J16" s="92"/>
    </row>
    <row r="17" spans="2:10" ht="24" customHeight="1" x14ac:dyDescent="0.6">
      <c r="B17" s="95"/>
      <c r="C17" s="95"/>
      <c r="D17" s="95"/>
      <c r="E17" s="95"/>
      <c r="F17" s="95"/>
      <c r="G17" s="95"/>
      <c r="H17" s="95"/>
      <c r="I17" s="92"/>
      <c r="J17" s="92"/>
    </row>
    <row r="18" spans="2:10" ht="24" customHeight="1" x14ac:dyDescent="0.6">
      <c r="B18" s="95"/>
      <c r="C18" s="95"/>
      <c r="D18" s="95"/>
      <c r="E18" s="95"/>
      <c r="F18" s="95"/>
      <c r="G18" s="95"/>
      <c r="H18" s="95"/>
      <c r="I18" s="92"/>
      <c r="J18" s="92"/>
    </row>
    <row r="19" spans="2:10" x14ac:dyDescent="0.6">
      <c r="B19" s="92"/>
      <c r="C19" s="92"/>
      <c r="D19" s="92"/>
      <c r="E19" s="92"/>
      <c r="F19" s="92"/>
      <c r="G19" s="92"/>
      <c r="H19" s="92"/>
      <c r="I19" s="92"/>
      <c r="J19" s="92"/>
    </row>
    <row r="20" spans="2:10" x14ac:dyDescent="0.6">
      <c r="B20" s="92"/>
      <c r="C20" s="92"/>
      <c r="D20" s="92"/>
      <c r="E20" s="92"/>
      <c r="F20" s="92"/>
      <c r="I20" s="92"/>
      <c r="J20" s="92"/>
    </row>
    <row r="21" spans="2:10" x14ac:dyDescent="0.6">
      <c r="B21" s="92"/>
      <c r="C21" s="92"/>
      <c r="D21" s="92"/>
      <c r="E21" s="92"/>
      <c r="F21" s="92"/>
      <c r="I21" s="92"/>
      <c r="J21" s="92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36"/>
  <sheetViews>
    <sheetView rightToLeft="1" view="pageBreakPreview" zoomScale="60" zoomScaleNormal="100" workbookViewId="0">
      <selection activeCell="J34" sqref="J34"/>
    </sheetView>
  </sheetViews>
  <sheetFormatPr defaultRowHeight="21.75" customHeight="1" x14ac:dyDescent="0.25"/>
  <cols>
    <col min="1" max="1" width="2.7109375" style="35" customWidth="1"/>
    <col min="2" max="2" width="53.85546875" style="35" customWidth="1"/>
    <col min="3" max="3" width="1" style="35" customWidth="1"/>
    <col min="4" max="4" width="14.85546875" style="35" bestFit="1" customWidth="1"/>
    <col min="5" max="5" width="1" style="35" customWidth="1"/>
    <col min="6" max="6" width="11.7109375" style="35" customWidth="1"/>
    <col min="7" max="7" width="1" style="35" customWidth="1"/>
    <col min="8" max="8" width="6" style="35" bestFit="1" customWidth="1"/>
    <col min="9" max="9" width="1" style="35" customWidth="1"/>
    <col min="10" max="10" width="15.42578125" style="35" bestFit="1" customWidth="1"/>
    <col min="11" max="11" width="1" style="35" customWidth="1"/>
    <col min="12" max="12" width="12" style="35" bestFit="1" customWidth="1"/>
    <col min="13" max="13" width="1" style="35" customWidth="1"/>
    <col min="14" max="14" width="15.42578125" style="35" bestFit="1" customWidth="1"/>
    <col min="15" max="15" width="1" style="35" customWidth="1"/>
    <col min="16" max="16" width="16.5703125" style="35" bestFit="1" customWidth="1"/>
    <col min="17" max="17" width="1" style="35" customWidth="1"/>
    <col min="18" max="18" width="12" style="35" bestFit="1" customWidth="1"/>
    <col min="19" max="19" width="1" style="35" customWidth="1"/>
    <col min="20" max="20" width="16.570312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52" t="s">
        <v>116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2:28" ht="27" customHeight="1" x14ac:dyDescent="0.25">
      <c r="B3" s="152" t="s">
        <v>45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2:28" ht="27" customHeight="1" x14ac:dyDescent="0.25">
      <c r="B4" s="152" t="s">
        <v>261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2:28" s="36" customFormat="1" ht="21.75" customHeight="1" x14ac:dyDescent="0.25"/>
    <row r="6" spans="2:28" s="2" customFormat="1" ht="21.75" customHeight="1" x14ac:dyDescent="0.55000000000000004">
      <c r="B6" s="14" t="s">
        <v>107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51" t="s">
        <v>46</v>
      </c>
      <c r="C8" s="151" t="s">
        <v>46</v>
      </c>
      <c r="D8" s="151" t="s">
        <v>46</v>
      </c>
      <c r="E8" s="151" t="s">
        <v>46</v>
      </c>
      <c r="F8" s="151" t="s">
        <v>46</v>
      </c>
      <c r="G8" s="151" t="s">
        <v>46</v>
      </c>
      <c r="H8" s="151" t="s">
        <v>46</v>
      </c>
      <c r="J8" s="151" t="s">
        <v>47</v>
      </c>
      <c r="K8" s="151" t="s">
        <v>47</v>
      </c>
      <c r="L8" s="151" t="s">
        <v>47</v>
      </c>
      <c r="M8" s="151" t="s">
        <v>47</v>
      </c>
      <c r="N8" s="151" t="s">
        <v>47</v>
      </c>
      <c r="P8" s="151" t="s">
        <v>48</v>
      </c>
      <c r="Q8" s="151" t="s">
        <v>48</v>
      </c>
      <c r="R8" s="151" t="s">
        <v>48</v>
      </c>
      <c r="S8" s="151" t="s">
        <v>48</v>
      </c>
      <c r="T8" s="151" t="s">
        <v>48</v>
      </c>
    </row>
    <row r="9" spans="2:28" s="38" customFormat="1" ht="58.5" customHeight="1" x14ac:dyDescent="0.25">
      <c r="B9" s="150" t="s">
        <v>49</v>
      </c>
      <c r="C9" s="41"/>
      <c r="D9" s="150" t="s">
        <v>185</v>
      </c>
      <c r="E9" s="41"/>
      <c r="F9" s="150" t="s">
        <v>24</v>
      </c>
      <c r="G9" s="41"/>
      <c r="H9" s="150" t="s">
        <v>25</v>
      </c>
      <c r="J9" s="150" t="s">
        <v>50</v>
      </c>
      <c r="K9" s="41"/>
      <c r="L9" s="150" t="s">
        <v>51</v>
      </c>
      <c r="M9" s="41"/>
      <c r="N9" s="150" t="s">
        <v>52</v>
      </c>
      <c r="P9" s="150" t="s">
        <v>50</v>
      </c>
      <c r="Q9" s="41"/>
      <c r="R9" s="150" t="s">
        <v>51</v>
      </c>
      <c r="S9" s="41"/>
      <c r="T9" s="150" t="s">
        <v>52</v>
      </c>
    </row>
    <row r="10" spans="2:28" s="36" customFormat="1" ht="21.75" customHeight="1" x14ac:dyDescent="0.25">
      <c r="B10" s="36" t="s">
        <v>190</v>
      </c>
      <c r="D10" s="37">
        <v>10</v>
      </c>
      <c r="F10" s="36" t="s">
        <v>53</v>
      </c>
      <c r="H10" s="37">
        <v>22</v>
      </c>
      <c r="J10" s="39">
        <v>557013699</v>
      </c>
      <c r="K10" s="40"/>
      <c r="L10" s="39">
        <v>-97502</v>
      </c>
      <c r="M10" s="40"/>
      <c r="N10" s="39">
        <v>557111201</v>
      </c>
      <c r="O10" s="40"/>
      <c r="P10" s="39">
        <v>3207948461</v>
      </c>
      <c r="Q10" s="40"/>
      <c r="R10" s="39">
        <v>2047542</v>
      </c>
      <c r="S10" s="40"/>
      <c r="T10" s="39">
        <v>3205900919</v>
      </c>
    </row>
    <row r="11" spans="2:28" s="36" customFormat="1" ht="21.75" customHeight="1" x14ac:dyDescent="0.25">
      <c r="B11" s="36" t="s">
        <v>193</v>
      </c>
      <c r="D11" s="37">
        <v>18</v>
      </c>
      <c r="F11" s="36" t="s">
        <v>53</v>
      </c>
      <c r="H11" s="37">
        <v>22</v>
      </c>
      <c r="J11" s="39">
        <v>421096820</v>
      </c>
      <c r="K11" s="40"/>
      <c r="L11" s="39">
        <v>-129383</v>
      </c>
      <c r="M11" s="40"/>
      <c r="N11" s="39">
        <v>421226203</v>
      </c>
      <c r="O11" s="40"/>
      <c r="P11" s="39">
        <v>2356443060</v>
      </c>
      <c r="Q11" s="40"/>
      <c r="R11" s="39">
        <v>1681973</v>
      </c>
      <c r="S11" s="40"/>
      <c r="T11" s="39">
        <v>2354761087</v>
      </c>
    </row>
    <row r="12" spans="2:28" s="36" customFormat="1" ht="21.75" customHeight="1" x14ac:dyDescent="0.25">
      <c r="B12" s="36" t="s">
        <v>223</v>
      </c>
      <c r="D12" s="37">
        <v>12</v>
      </c>
      <c r="F12" s="36" t="s">
        <v>53</v>
      </c>
      <c r="H12" s="37">
        <v>23</v>
      </c>
      <c r="J12" s="39">
        <v>470136989</v>
      </c>
      <c r="K12" s="40"/>
      <c r="L12" s="39">
        <v>-2218570</v>
      </c>
      <c r="M12" s="40"/>
      <c r="N12" s="39">
        <v>472355559</v>
      </c>
      <c r="O12" s="40"/>
      <c r="P12" s="39">
        <v>1901917797</v>
      </c>
      <c r="Q12" s="40"/>
      <c r="R12" s="39">
        <v>240568</v>
      </c>
      <c r="S12" s="40"/>
      <c r="T12" s="39">
        <v>1901677229</v>
      </c>
    </row>
    <row r="13" spans="2:28" s="36" customFormat="1" ht="21.75" customHeight="1" x14ac:dyDescent="0.25">
      <c r="B13" s="36" t="s">
        <v>193</v>
      </c>
      <c r="D13" s="37">
        <v>20</v>
      </c>
      <c r="F13" s="36" t="s">
        <v>53</v>
      </c>
      <c r="H13" s="37">
        <v>22</v>
      </c>
      <c r="J13" s="39">
        <v>330685634</v>
      </c>
      <c r="K13" s="40"/>
      <c r="L13" s="39">
        <v>-107690</v>
      </c>
      <c r="M13" s="40"/>
      <c r="N13" s="39">
        <v>330793324</v>
      </c>
      <c r="O13" s="40"/>
      <c r="P13" s="39">
        <v>1755809038</v>
      </c>
      <c r="Q13" s="40"/>
      <c r="R13" s="39">
        <v>1184594</v>
      </c>
      <c r="S13" s="40"/>
      <c r="T13" s="39">
        <v>1754624444</v>
      </c>
    </row>
    <row r="14" spans="2:28" s="36" customFormat="1" ht="21.75" customHeight="1" x14ac:dyDescent="0.25">
      <c r="B14" s="36" t="s">
        <v>190</v>
      </c>
      <c r="D14" s="37">
        <v>13</v>
      </c>
      <c r="F14" s="36" t="s">
        <v>53</v>
      </c>
      <c r="H14" s="37">
        <v>22</v>
      </c>
      <c r="J14" s="39">
        <v>206301369</v>
      </c>
      <c r="K14" s="40"/>
      <c r="L14" s="39">
        <v>-46862</v>
      </c>
      <c r="M14" s="40"/>
      <c r="N14" s="39">
        <v>206348231</v>
      </c>
      <c r="O14" s="40"/>
      <c r="P14" s="39">
        <v>1170136976</v>
      </c>
      <c r="Q14" s="40"/>
      <c r="R14" s="39">
        <v>843501</v>
      </c>
      <c r="S14" s="40"/>
      <c r="T14" s="39">
        <v>1169293475</v>
      </c>
    </row>
    <row r="15" spans="2:28" s="36" customFormat="1" ht="21.75" customHeight="1" x14ac:dyDescent="0.25">
      <c r="B15" s="36" t="s">
        <v>190</v>
      </c>
      <c r="D15" s="37">
        <v>9</v>
      </c>
      <c r="F15" s="36" t="s">
        <v>53</v>
      </c>
      <c r="H15" s="37">
        <v>22</v>
      </c>
      <c r="J15" s="39">
        <v>0</v>
      </c>
      <c r="K15" s="40"/>
      <c r="L15" s="39">
        <v>0</v>
      </c>
      <c r="M15" s="40"/>
      <c r="N15" s="39">
        <v>0</v>
      </c>
      <c r="O15" s="40"/>
      <c r="P15" s="39">
        <v>657534248</v>
      </c>
      <c r="Q15" s="40"/>
      <c r="R15" s="39">
        <v>0</v>
      </c>
      <c r="S15" s="40"/>
      <c r="T15" s="39">
        <v>657534248</v>
      </c>
    </row>
    <row r="16" spans="2:28" s="36" customFormat="1" ht="21.75" customHeight="1" x14ac:dyDescent="0.25">
      <c r="B16" s="36" t="s">
        <v>223</v>
      </c>
      <c r="D16" s="37">
        <v>17</v>
      </c>
      <c r="F16" s="36" t="s">
        <v>53</v>
      </c>
      <c r="H16" s="37">
        <v>23</v>
      </c>
      <c r="J16" s="39">
        <v>97123320</v>
      </c>
      <c r="K16" s="40"/>
      <c r="L16" s="39">
        <v>-676580</v>
      </c>
      <c r="M16" s="40"/>
      <c r="N16" s="39">
        <v>97799900</v>
      </c>
      <c r="O16" s="40"/>
      <c r="P16" s="39">
        <v>275342446</v>
      </c>
      <c r="Q16" s="40"/>
      <c r="R16" s="39">
        <v>87113</v>
      </c>
      <c r="S16" s="40"/>
      <c r="T16" s="39">
        <v>275255333</v>
      </c>
    </row>
    <row r="17" spans="2:20" s="36" customFormat="1" ht="21.75" customHeight="1" x14ac:dyDescent="0.25">
      <c r="B17" s="36" t="s">
        <v>223</v>
      </c>
      <c r="D17" s="37">
        <v>13</v>
      </c>
      <c r="F17" s="36" t="s">
        <v>53</v>
      </c>
      <c r="H17" s="37">
        <v>23</v>
      </c>
      <c r="J17" s="39">
        <v>65534222</v>
      </c>
      <c r="K17" s="40"/>
      <c r="L17" s="39">
        <v>-268911</v>
      </c>
      <c r="M17" s="40"/>
      <c r="N17" s="39">
        <v>65803133</v>
      </c>
      <c r="O17" s="40"/>
      <c r="P17" s="39">
        <v>267177982</v>
      </c>
      <c r="Q17" s="40"/>
      <c r="R17" s="39">
        <v>265349</v>
      </c>
      <c r="S17" s="40"/>
      <c r="T17" s="39">
        <v>266912633</v>
      </c>
    </row>
    <row r="18" spans="2:20" s="36" customFormat="1" ht="21.75" customHeight="1" x14ac:dyDescent="0.25">
      <c r="B18" s="36" t="s">
        <v>141</v>
      </c>
      <c r="D18" s="37" t="s">
        <v>53</v>
      </c>
      <c r="F18" s="36" t="s">
        <v>143</v>
      </c>
      <c r="H18" s="37">
        <v>18</v>
      </c>
      <c r="J18" s="39">
        <v>32661490</v>
      </c>
      <c r="K18" s="40"/>
      <c r="L18" s="39" t="s">
        <v>53</v>
      </c>
      <c r="M18" s="40"/>
      <c r="N18" s="39">
        <v>32661490</v>
      </c>
      <c r="O18" s="40"/>
      <c r="P18" s="39">
        <v>237229672</v>
      </c>
      <c r="Q18" s="40"/>
      <c r="R18" s="39" t="s">
        <v>53</v>
      </c>
      <c r="S18" s="40"/>
      <c r="T18" s="39">
        <v>237229672</v>
      </c>
    </row>
    <row r="19" spans="2:20" s="36" customFormat="1" ht="21.75" customHeight="1" x14ac:dyDescent="0.25">
      <c r="B19" s="36" t="s">
        <v>223</v>
      </c>
      <c r="D19" s="37">
        <v>4</v>
      </c>
      <c r="F19" s="36" t="s">
        <v>53</v>
      </c>
      <c r="H19" s="37">
        <v>23</v>
      </c>
      <c r="J19" s="39">
        <v>40958892</v>
      </c>
      <c r="K19" s="40"/>
      <c r="L19" s="39">
        <v>-83003</v>
      </c>
      <c r="M19" s="40"/>
      <c r="N19" s="39">
        <v>41041895</v>
      </c>
      <c r="O19" s="40"/>
      <c r="P19" s="39">
        <v>83493126</v>
      </c>
      <c r="Q19" s="40"/>
      <c r="R19" s="39">
        <v>23937</v>
      </c>
      <c r="S19" s="40"/>
      <c r="T19" s="39">
        <v>83469189</v>
      </c>
    </row>
    <row r="20" spans="2:20" s="36" customFormat="1" ht="21.75" customHeight="1" x14ac:dyDescent="0.25">
      <c r="B20" s="36" t="s">
        <v>223</v>
      </c>
      <c r="D20" s="37">
        <v>27</v>
      </c>
      <c r="F20" s="36" t="s">
        <v>53</v>
      </c>
      <c r="H20" s="37">
        <v>23</v>
      </c>
      <c r="J20" s="39">
        <v>70890408</v>
      </c>
      <c r="K20" s="40"/>
      <c r="L20" s="39">
        <v>1185931</v>
      </c>
      <c r="M20" s="40"/>
      <c r="N20" s="39">
        <v>69704477</v>
      </c>
      <c r="O20" s="40"/>
      <c r="P20" s="39">
        <v>70890408</v>
      </c>
      <c r="Q20" s="40"/>
      <c r="R20" s="39">
        <v>1185931</v>
      </c>
      <c r="S20" s="40"/>
      <c r="T20" s="39">
        <v>69704477</v>
      </c>
    </row>
    <row r="21" spans="2:20" s="36" customFormat="1" ht="21.75" customHeight="1" x14ac:dyDescent="0.25">
      <c r="B21" s="36" t="s">
        <v>151</v>
      </c>
      <c r="D21" s="37">
        <v>9</v>
      </c>
      <c r="F21" s="36" t="s">
        <v>53</v>
      </c>
      <c r="H21" s="37">
        <v>0</v>
      </c>
      <c r="J21" s="39">
        <v>1681772</v>
      </c>
      <c r="K21" s="40"/>
      <c r="L21" s="39">
        <v>0</v>
      </c>
      <c r="M21" s="40"/>
      <c r="N21" s="39">
        <v>1681772</v>
      </c>
      <c r="O21" s="40"/>
      <c r="P21" s="39">
        <v>12700261</v>
      </c>
      <c r="Q21" s="40"/>
      <c r="R21" s="39">
        <v>0</v>
      </c>
      <c r="S21" s="40"/>
      <c r="T21" s="39">
        <v>12700261</v>
      </c>
    </row>
    <row r="22" spans="2:20" s="36" customFormat="1" ht="21.75" customHeight="1" x14ac:dyDescent="0.25">
      <c r="B22" s="36" t="s">
        <v>193</v>
      </c>
      <c r="D22" s="37">
        <v>18</v>
      </c>
      <c r="F22" s="36" t="s">
        <v>53</v>
      </c>
      <c r="H22" s="37">
        <v>0</v>
      </c>
      <c r="J22" s="39">
        <v>139372</v>
      </c>
      <c r="K22" s="40"/>
      <c r="L22" s="39">
        <v>0</v>
      </c>
      <c r="M22" s="40"/>
      <c r="N22" s="39">
        <v>139372</v>
      </c>
      <c r="O22" s="40"/>
      <c r="P22" s="39">
        <v>651267</v>
      </c>
      <c r="Q22" s="40"/>
      <c r="R22" s="39">
        <v>0</v>
      </c>
      <c r="S22" s="40"/>
      <c r="T22" s="39">
        <v>651267</v>
      </c>
    </row>
    <row r="23" spans="2:20" s="36" customFormat="1" ht="21.75" customHeight="1" x14ac:dyDescent="0.25">
      <c r="B23" s="36" t="s">
        <v>144</v>
      </c>
      <c r="D23" s="37" t="s">
        <v>53</v>
      </c>
      <c r="F23" s="36" t="s">
        <v>145</v>
      </c>
      <c r="H23" s="37">
        <v>18</v>
      </c>
      <c r="J23" s="39">
        <v>72309</v>
      </c>
      <c r="K23" s="40"/>
      <c r="L23" s="39" t="s">
        <v>53</v>
      </c>
      <c r="M23" s="40"/>
      <c r="N23" s="39">
        <v>72309</v>
      </c>
      <c r="O23" s="40"/>
      <c r="P23" s="39">
        <v>532311</v>
      </c>
      <c r="Q23" s="40"/>
      <c r="R23" s="39" t="s">
        <v>53</v>
      </c>
      <c r="S23" s="40"/>
      <c r="T23" s="39">
        <v>532311</v>
      </c>
    </row>
    <row r="24" spans="2:20" s="36" customFormat="1" ht="21.75" customHeight="1" x14ac:dyDescent="0.25">
      <c r="B24" s="36" t="s">
        <v>99</v>
      </c>
      <c r="D24" s="37">
        <v>30</v>
      </c>
      <c r="F24" s="36" t="s">
        <v>53</v>
      </c>
      <c r="H24" s="37">
        <v>0</v>
      </c>
      <c r="J24" s="39">
        <v>0</v>
      </c>
      <c r="K24" s="40"/>
      <c r="L24" s="39">
        <v>0</v>
      </c>
      <c r="M24" s="40"/>
      <c r="N24" s="39">
        <v>0</v>
      </c>
      <c r="O24" s="40"/>
      <c r="P24" s="39">
        <v>458850</v>
      </c>
      <c r="Q24" s="40"/>
      <c r="R24" s="39">
        <v>0</v>
      </c>
      <c r="S24" s="40"/>
      <c r="T24" s="39">
        <v>458850</v>
      </c>
    </row>
    <row r="25" spans="2:20" s="36" customFormat="1" ht="21.75" customHeight="1" x14ac:dyDescent="0.25">
      <c r="B25" s="36" t="s">
        <v>103</v>
      </c>
      <c r="D25" s="37">
        <v>16</v>
      </c>
      <c r="F25" s="36" t="s">
        <v>53</v>
      </c>
      <c r="H25" s="37">
        <v>0</v>
      </c>
      <c r="J25" s="39">
        <v>34411</v>
      </c>
      <c r="K25" s="40"/>
      <c r="L25" s="39">
        <v>0</v>
      </c>
      <c r="M25" s="40"/>
      <c r="N25" s="39">
        <v>34411</v>
      </c>
      <c r="O25" s="40"/>
      <c r="P25" s="39">
        <v>282440</v>
      </c>
      <c r="Q25" s="40"/>
      <c r="R25" s="39">
        <v>0</v>
      </c>
      <c r="S25" s="40"/>
      <c r="T25" s="39">
        <v>282440</v>
      </c>
    </row>
    <row r="26" spans="2:20" s="36" customFormat="1" ht="21.75" customHeight="1" x14ac:dyDescent="0.25">
      <c r="B26" s="36" t="s">
        <v>102</v>
      </c>
      <c r="D26" s="37">
        <v>3</v>
      </c>
      <c r="F26" s="36" t="s">
        <v>53</v>
      </c>
      <c r="H26" s="37">
        <v>0</v>
      </c>
      <c r="J26" s="39">
        <v>35290</v>
      </c>
      <c r="K26" s="40"/>
      <c r="L26" s="39">
        <v>0</v>
      </c>
      <c r="M26" s="40"/>
      <c r="N26" s="39">
        <v>35290</v>
      </c>
      <c r="O26" s="40"/>
      <c r="P26" s="39">
        <v>251656</v>
      </c>
      <c r="Q26" s="40"/>
      <c r="R26" s="39">
        <v>0</v>
      </c>
      <c r="S26" s="40"/>
      <c r="T26" s="39">
        <v>251656</v>
      </c>
    </row>
    <row r="27" spans="2:20" s="36" customFormat="1" ht="21.75" customHeight="1" x14ac:dyDescent="0.25">
      <c r="B27" s="36" t="s">
        <v>190</v>
      </c>
      <c r="D27" s="37">
        <v>9</v>
      </c>
      <c r="F27" s="36" t="s">
        <v>53</v>
      </c>
      <c r="H27" s="37">
        <v>0</v>
      </c>
      <c r="J27" s="39">
        <v>0</v>
      </c>
      <c r="K27" s="40"/>
      <c r="L27" s="39">
        <v>0</v>
      </c>
      <c r="M27" s="40"/>
      <c r="N27" s="39">
        <v>0</v>
      </c>
      <c r="O27" s="40"/>
      <c r="P27" s="39">
        <v>250664</v>
      </c>
      <c r="Q27" s="40"/>
      <c r="R27" s="39">
        <v>0</v>
      </c>
      <c r="S27" s="40"/>
      <c r="T27" s="39">
        <v>250664</v>
      </c>
    </row>
    <row r="28" spans="2:20" s="36" customFormat="1" ht="21.75" customHeight="1" x14ac:dyDescent="0.25">
      <c r="B28" s="36" t="s">
        <v>223</v>
      </c>
      <c r="D28" s="37">
        <v>12</v>
      </c>
      <c r="F28" s="36" t="s">
        <v>53</v>
      </c>
      <c r="H28" s="37">
        <v>0</v>
      </c>
      <c r="J28" s="39">
        <v>94201</v>
      </c>
      <c r="K28" s="40"/>
      <c r="L28" s="39">
        <v>0</v>
      </c>
      <c r="M28" s="40"/>
      <c r="N28" s="39">
        <v>94201</v>
      </c>
      <c r="O28" s="40"/>
      <c r="P28" s="39">
        <v>94281</v>
      </c>
      <c r="Q28" s="40"/>
      <c r="R28" s="39">
        <v>0</v>
      </c>
      <c r="S28" s="40"/>
      <c r="T28" s="39">
        <v>94281</v>
      </c>
    </row>
    <row r="29" spans="2:20" s="36" customFormat="1" ht="21.75" customHeight="1" x14ac:dyDescent="0.25">
      <c r="B29" s="36" t="s">
        <v>99</v>
      </c>
      <c r="D29" s="37">
        <v>19</v>
      </c>
      <c r="F29" s="36" t="s">
        <v>53</v>
      </c>
      <c r="H29" s="37">
        <v>18</v>
      </c>
      <c r="J29" s="39">
        <v>0</v>
      </c>
      <c r="K29" s="40"/>
      <c r="L29" s="39">
        <v>-37</v>
      </c>
      <c r="M29" s="40"/>
      <c r="N29" s="39">
        <v>37</v>
      </c>
      <c r="O29" s="40"/>
      <c r="P29" s="39">
        <v>80380</v>
      </c>
      <c r="Q29" s="40"/>
      <c r="R29" s="39">
        <v>13</v>
      </c>
      <c r="S29" s="40"/>
      <c r="T29" s="39">
        <v>80367</v>
      </c>
    </row>
    <row r="30" spans="2:20" s="36" customFormat="1" ht="21.75" customHeight="1" x14ac:dyDescent="0.25">
      <c r="B30" s="36" t="s">
        <v>131</v>
      </c>
      <c r="D30" s="37">
        <v>24</v>
      </c>
      <c r="F30" s="36" t="s">
        <v>53</v>
      </c>
      <c r="H30" s="37">
        <v>0</v>
      </c>
      <c r="J30" s="39">
        <v>2677</v>
      </c>
      <c r="K30" s="40"/>
      <c r="L30" s="39">
        <v>0</v>
      </c>
      <c r="M30" s="40"/>
      <c r="N30" s="39">
        <v>2677</v>
      </c>
      <c r="O30" s="40"/>
      <c r="P30" s="39">
        <v>37258</v>
      </c>
      <c r="Q30" s="40"/>
      <c r="R30" s="39">
        <v>0</v>
      </c>
      <c r="S30" s="40"/>
      <c r="T30" s="39">
        <v>37258</v>
      </c>
    </row>
    <row r="31" spans="2:20" s="36" customFormat="1" ht="21.75" customHeight="1" x14ac:dyDescent="0.25">
      <c r="B31" s="36" t="s">
        <v>154</v>
      </c>
      <c r="D31" s="37">
        <v>9</v>
      </c>
      <c r="F31" s="36" t="s">
        <v>53</v>
      </c>
      <c r="H31" s="37">
        <v>0</v>
      </c>
      <c r="J31" s="39">
        <v>2049</v>
      </c>
      <c r="K31" s="40"/>
      <c r="L31" s="39">
        <v>0</v>
      </c>
      <c r="M31" s="40"/>
      <c r="N31" s="39">
        <v>2049</v>
      </c>
      <c r="O31" s="40"/>
      <c r="P31" s="39">
        <v>14461</v>
      </c>
      <c r="Q31" s="40"/>
      <c r="R31" s="39">
        <v>0</v>
      </c>
      <c r="S31" s="40"/>
      <c r="T31" s="39">
        <v>14461</v>
      </c>
    </row>
    <row r="32" spans="2:20" s="36" customFormat="1" ht="24" customHeight="1" x14ac:dyDescent="0.25">
      <c r="B32" s="36" t="s">
        <v>123</v>
      </c>
      <c r="D32" s="37">
        <v>15</v>
      </c>
      <c r="F32" s="36" t="s">
        <v>53</v>
      </c>
      <c r="H32" s="37">
        <v>0</v>
      </c>
      <c r="J32" s="39">
        <v>2097</v>
      </c>
      <c r="K32" s="40"/>
      <c r="L32" s="39">
        <v>0</v>
      </c>
      <c r="M32" s="40"/>
      <c r="N32" s="39">
        <v>2097</v>
      </c>
      <c r="O32" s="40"/>
      <c r="P32" s="39">
        <v>11683</v>
      </c>
      <c r="Q32" s="40"/>
      <c r="R32" s="39">
        <v>0</v>
      </c>
      <c r="S32" s="40"/>
      <c r="T32" s="39">
        <v>11683</v>
      </c>
    </row>
    <row r="33" spans="2:20" s="36" customFormat="1" ht="21.75" customHeight="1" thickBot="1" x14ac:dyDescent="0.3">
      <c r="B33" s="149" t="s">
        <v>80</v>
      </c>
      <c r="C33" s="149"/>
      <c r="D33" s="149"/>
      <c r="E33" s="149"/>
      <c r="F33" s="149"/>
      <c r="G33" s="149"/>
      <c r="H33" s="149"/>
      <c r="J33" s="43">
        <f>SUM(J10:J32)</f>
        <v>2294467021</v>
      </c>
      <c r="L33" s="43">
        <f>SUM(L10:L32)</f>
        <v>-2442607</v>
      </c>
      <c r="N33" s="43">
        <f>SUM(N10:N32)</f>
        <v>2296909628</v>
      </c>
      <c r="P33" s="43">
        <f>SUM(P10:P32)</f>
        <v>11999288726</v>
      </c>
      <c r="R33" s="43">
        <f>SUM(R10:R32)</f>
        <v>7560521</v>
      </c>
      <c r="T33" s="43">
        <f>SUM(T10:T32)</f>
        <v>11991728205</v>
      </c>
    </row>
    <row r="34" spans="2:20" ht="21.75" customHeight="1" thickTop="1" x14ac:dyDescent="0.25"/>
    <row r="36" spans="2:20" ht="21.75" customHeight="1" x14ac:dyDescent="0.25">
      <c r="J36" s="64">
        <v>9</v>
      </c>
    </row>
  </sheetData>
  <sortState xmlns:xlrd2="http://schemas.microsoft.com/office/spreadsheetml/2017/richdata2" ref="B10:T32">
    <sortCondition descending="1" ref="T10:T32"/>
  </sortState>
  <mergeCells count="17">
    <mergeCell ref="B2:T2"/>
    <mergeCell ref="B3:T3"/>
    <mergeCell ref="B4:T4"/>
    <mergeCell ref="B33:H3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8:H8"/>
  </mergeCells>
  <printOptions horizontalCentered="1" verticalCentered="1"/>
  <pageMargins left="0.2" right="0.2" top="0" bottom="0" header="0" footer="0"/>
  <pageSetup paperSize="9" scale="69" orientation="landscape" r:id="rId1"/>
  <rowBreaks count="1" manualBreakCount="1">
    <brk id="2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28"/>
  <sheetViews>
    <sheetView rightToLeft="1" view="pageBreakPreview" zoomScale="60" zoomScaleNormal="60" workbookViewId="0">
      <selection activeCell="F27" sqref="F2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51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9.140625" style="4"/>
    <col min="26" max="26" width="13" style="4" bestFit="1" customWidth="1"/>
    <col min="27" max="16384" width="9.140625" style="4"/>
  </cols>
  <sheetData>
    <row r="2" spans="2:28" ht="33" x14ac:dyDescent="0.55000000000000004">
      <c r="B2" s="134" t="s">
        <v>116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2:28" ht="33" x14ac:dyDescent="0.55000000000000004">
      <c r="B3" s="134" t="s">
        <v>45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2:28" ht="33" x14ac:dyDescent="0.55000000000000004">
      <c r="B4" s="134" t="s">
        <v>261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7" spans="2:28" s="2" customFormat="1" ht="30" x14ac:dyDescent="0.55000000000000004">
      <c r="B7" s="14" t="s">
        <v>108</v>
      </c>
      <c r="E7" s="13"/>
      <c r="F7" s="13"/>
      <c r="G7" s="13"/>
      <c r="H7" s="13"/>
      <c r="I7" s="13"/>
      <c r="J7" s="13"/>
      <c r="K7" s="13"/>
      <c r="L7" s="10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K8" s="126" t="s">
        <v>47</v>
      </c>
      <c r="L8" s="126" t="s">
        <v>47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  <c r="S8" s="126" t="s">
        <v>48</v>
      </c>
      <c r="T8" s="126" t="s">
        <v>48</v>
      </c>
      <c r="U8" s="126" t="s">
        <v>48</v>
      </c>
      <c r="V8" s="126" t="s">
        <v>48</v>
      </c>
    </row>
    <row r="9" spans="2:28" s="48" customFormat="1" ht="55.5" customHeight="1" x14ac:dyDescent="0.25">
      <c r="B9" s="125" t="s">
        <v>1</v>
      </c>
      <c r="D9" s="153" t="s">
        <v>65</v>
      </c>
      <c r="E9" s="49"/>
      <c r="F9" s="153" t="s">
        <v>66</v>
      </c>
      <c r="G9" s="49"/>
      <c r="H9" s="153" t="s">
        <v>67</v>
      </c>
      <c r="I9" s="49"/>
      <c r="J9" s="153" t="s">
        <v>40</v>
      </c>
      <c r="K9" s="49"/>
      <c r="L9" s="154" t="s">
        <v>68</v>
      </c>
      <c r="N9" s="153" t="s">
        <v>65</v>
      </c>
      <c r="O9" s="49"/>
      <c r="P9" s="153" t="s">
        <v>66</v>
      </c>
      <c r="Q9" s="49"/>
      <c r="R9" s="153" t="s">
        <v>67</v>
      </c>
      <c r="S9" s="49"/>
      <c r="T9" s="153" t="s">
        <v>40</v>
      </c>
      <c r="U9" s="49"/>
      <c r="V9" s="153" t="s">
        <v>68</v>
      </c>
    </row>
    <row r="10" spans="2:28" x14ac:dyDescent="0.55000000000000004">
      <c r="B10" s="4" t="s">
        <v>168</v>
      </c>
      <c r="D10" s="29">
        <v>0</v>
      </c>
      <c r="F10" s="29">
        <v>-77209167</v>
      </c>
      <c r="H10" s="29">
        <v>45359814</v>
      </c>
      <c r="J10" s="29">
        <v>-31849353</v>
      </c>
      <c r="L10" s="51">
        <v>-8.2000000000000007E-3</v>
      </c>
      <c r="N10" s="29">
        <v>592125000</v>
      </c>
      <c r="P10" s="29">
        <v>3138911</v>
      </c>
      <c r="R10" s="29">
        <v>1330333077</v>
      </c>
      <c r="T10" s="29">
        <v>1925596988</v>
      </c>
      <c r="V10" s="51">
        <v>4.7800000000000002E-2</v>
      </c>
    </row>
    <row r="11" spans="2:28" x14ac:dyDescent="0.55000000000000004">
      <c r="B11" s="4" t="s">
        <v>140</v>
      </c>
      <c r="D11" s="29">
        <v>0</v>
      </c>
      <c r="F11" s="29">
        <v>0</v>
      </c>
      <c r="H11" s="29">
        <v>0</v>
      </c>
      <c r="J11" s="29">
        <v>0</v>
      </c>
      <c r="L11" s="51">
        <v>0</v>
      </c>
      <c r="N11" s="29">
        <v>1080000000</v>
      </c>
      <c r="P11" s="29">
        <v>0</v>
      </c>
      <c r="R11" s="29">
        <v>698306716</v>
      </c>
      <c r="T11" s="29">
        <v>1778306716</v>
      </c>
      <c r="V11" s="51">
        <v>4.4200000000000003E-2</v>
      </c>
      <c r="Z11" s="51"/>
    </row>
    <row r="12" spans="2:28" x14ac:dyDescent="0.55000000000000004">
      <c r="B12" s="4" t="s">
        <v>167</v>
      </c>
      <c r="D12" s="29">
        <v>0</v>
      </c>
      <c r="F12" s="29">
        <v>0</v>
      </c>
      <c r="H12" s="29">
        <v>0</v>
      </c>
      <c r="J12" s="29">
        <v>0</v>
      </c>
      <c r="L12" s="51">
        <v>0</v>
      </c>
      <c r="N12" s="29">
        <v>0</v>
      </c>
      <c r="P12" s="29">
        <v>0</v>
      </c>
      <c r="R12" s="29">
        <v>969198874</v>
      </c>
      <c r="T12" s="29">
        <v>969198874</v>
      </c>
      <c r="V12" s="51">
        <v>2.41E-2</v>
      </c>
      <c r="Z12" s="51"/>
    </row>
    <row r="13" spans="2:28" x14ac:dyDescent="0.55000000000000004">
      <c r="B13" s="4" t="s">
        <v>118</v>
      </c>
      <c r="D13" s="29">
        <v>0</v>
      </c>
      <c r="F13" s="29">
        <v>-140531880</v>
      </c>
      <c r="H13" s="29">
        <v>0</v>
      </c>
      <c r="J13" s="29">
        <v>-140531880</v>
      </c>
      <c r="L13" s="51">
        <v>-3.6200000000000003E-2</v>
      </c>
      <c r="N13" s="29">
        <v>667200000</v>
      </c>
      <c r="P13" s="29">
        <v>-69493783</v>
      </c>
      <c r="R13" s="29">
        <v>190072535</v>
      </c>
      <c r="T13" s="29">
        <v>787778752</v>
      </c>
      <c r="V13" s="51">
        <v>1.9599999999999999E-2</v>
      </c>
      <c r="Z13" s="51"/>
    </row>
    <row r="14" spans="2:28" x14ac:dyDescent="0.55000000000000004">
      <c r="B14" s="4" t="s">
        <v>136</v>
      </c>
      <c r="D14" s="29">
        <v>0</v>
      </c>
      <c r="F14" s="29">
        <v>-217100520</v>
      </c>
      <c r="H14" s="29">
        <v>0</v>
      </c>
      <c r="J14" s="29">
        <v>-217100520</v>
      </c>
      <c r="L14" s="51">
        <v>-5.5899999999999998E-2</v>
      </c>
      <c r="N14" s="29">
        <v>379184000</v>
      </c>
      <c r="P14" s="29">
        <v>-227438641</v>
      </c>
      <c r="R14" s="29">
        <v>506028740</v>
      </c>
      <c r="T14" s="29">
        <v>657774099</v>
      </c>
      <c r="V14" s="51">
        <v>1.6299999999999999E-2</v>
      </c>
      <c r="Z14" s="51"/>
    </row>
    <row r="15" spans="2:28" x14ac:dyDescent="0.55000000000000004">
      <c r="B15" s="4" t="s">
        <v>13</v>
      </c>
      <c r="D15" s="29">
        <v>0</v>
      </c>
      <c r="F15" s="29">
        <v>0</v>
      </c>
      <c r="H15" s="29">
        <v>0</v>
      </c>
      <c r="J15" s="29">
        <v>0</v>
      </c>
      <c r="L15" s="51">
        <v>0</v>
      </c>
      <c r="N15" s="29">
        <v>674000000</v>
      </c>
      <c r="P15" s="29">
        <v>0</v>
      </c>
      <c r="R15" s="29">
        <v>-253072014</v>
      </c>
      <c r="T15" s="29">
        <v>420927986</v>
      </c>
      <c r="V15" s="51">
        <v>1.0500000000000001E-2</v>
      </c>
      <c r="Z15" s="51"/>
    </row>
    <row r="16" spans="2:28" x14ac:dyDescent="0.55000000000000004">
      <c r="B16" s="4" t="s">
        <v>181</v>
      </c>
      <c r="D16" s="29">
        <v>0</v>
      </c>
      <c r="F16" s="29">
        <v>-592585908</v>
      </c>
      <c r="H16" s="29">
        <v>0</v>
      </c>
      <c r="J16" s="29">
        <v>-592585908</v>
      </c>
      <c r="L16" s="51">
        <v>-0.1525</v>
      </c>
      <c r="N16" s="29">
        <v>0</v>
      </c>
      <c r="P16" s="29">
        <v>-204750419</v>
      </c>
      <c r="R16" s="29">
        <v>418474152</v>
      </c>
      <c r="T16" s="29">
        <v>213723733</v>
      </c>
      <c r="V16" s="51">
        <v>5.3E-3</v>
      </c>
      <c r="Z16" s="51"/>
    </row>
    <row r="17" spans="2:26" x14ac:dyDescent="0.55000000000000004">
      <c r="B17" s="4" t="s">
        <v>221</v>
      </c>
      <c r="D17" s="29">
        <v>0</v>
      </c>
      <c r="F17" s="29">
        <v>-230621587</v>
      </c>
      <c r="H17" s="29">
        <v>0</v>
      </c>
      <c r="J17" s="29">
        <v>-230621587</v>
      </c>
      <c r="L17" s="51">
        <v>-5.9400000000000001E-2</v>
      </c>
      <c r="N17" s="29">
        <v>696006000</v>
      </c>
      <c r="P17" s="29">
        <v>-591384123</v>
      </c>
      <c r="R17" s="29">
        <v>0</v>
      </c>
      <c r="T17" s="29">
        <v>104621877</v>
      </c>
      <c r="V17" s="51">
        <v>2.5999999999999999E-3</v>
      </c>
      <c r="Z17" s="51"/>
    </row>
    <row r="18" spans="2:26" x14ac:dyDescent="0.55000000000000004">
      <c r="B18" s="4" t="s">
        <v>169</v>
      </c>
      <c r="D18" s="29">
        <v>0</v>
      </c>
      <c r="F18" s="29">
        <v>0</v>
      </c>
      <c r="H18" s="29">
        <v>0</v>
      </c>
      <c r="J18" s="29">
        <v>0</v>
      </c>
      <c r="L18" s="51">
        <v>0</v>
      </c>
      <c r="N18" s="29">
        <v>0</v>
      </c>
      <c r="P18" s="29">
        <v>0</v>
      </c>
      <c r="R18" s="29">
        <v>8680644</v>
      </c>
      <c r="T18" s="29">
        <v>8680644</v>
      </c>
      <c r="V18" s="51">
        <v>2.0000000000000001E-4</v>
      </c>
      <c r="Z18" s="51"/>
    </row>
    <row r="19" spans="2:26" x14ac:dyDescent="0.55000000000000004">
      <c r="B19" s="4" t="s">
        <v>187</v>
      </c>
      <c r="D19" s="29">
        <v>0</v>
      </c>
      <c r="F19" s="29">
        <v>0</v>
      </c>
      <c r="H19" s="29">
        <v>0</v>
      </c>
      <c r="J19" s="29">
        <v>0</v>
      </c>
      <c r="L19" s="51">
        <v>0</v>
      </c>
      <c r="N19" s="29">
        <v>53593</v>
      </c>
      <c r="P19" s="29">
        <v>0</v>
      </c>
      <c r="R19" s="29">
        <v>257592</v>
      </c>
      <c r="T19" s="29">
        <v>311185</v>
      </c>
      <c r="V19" s="51">
        <v>0</v>
      </c>
      <c r="Z19" s="51"/>
    </row>
    <row r="20" spans="2:26" x14ac:dyDescent="0.55000000000000004">
      <c r="B20" s="4" t="s">
        <v>14</v>
      </c>
      <c r="D20" s="29">
        <v>0</v>
      </c>
      <c r="F20" s="29">
        <v>-158447752</v>
      </c>
      <c r="H20" s="29">
        <v>0</v>
      </c>
      <c r="J20" s="29">
        <v>-158447752</v>
      </c>
      <c r="L20" s="51">
        <v>-4.0800000000000003E-2</v>
      </c>
      <c r="N20" s="29">
        <v>362264000</v>
      </c>
      <c r="P20" s="29">
        <v>-374512869</v>
      </c>
      <c r="R20" s="29">
        <v>-2364323</v>
      </c>
      <c r="T20" s="29">
        <v>-14613192</v>
      </c>
      <c r="V20" s="51">
        <v>-4.0000000000000002E-4</v>
      </c>
      <c r="Z20" s="51"/>
    </row>
    <row r="21" spans="2:26" x14ac:dyDescent="0.55000000000000004">
      <c r="B21" s="4" t="s">
        <v>206</v>
      </c>
      <c r="D21" s="29">
        <v>0</v>
      </c>
      <c r="F21" s="29">
        <v>-9927815</v>
      </c>
      <c r="H21" s="29">
        <v>0</v>
      </c>
      <c r="J21" s="29">
        <v>-9927815</v>
      </c>
      <c r="L21" s="51">
        <v>-2.5999999999999999E-3</v>
      </c>
      <c r="N21" s="29">
        <v>0</v>
      </c>
      <c r="P21" s="29">
        <v>-337908787</v>
      </c>
      <c r="R21" s="29">
        <v>0</v>
      </c>
      <c r="T21" s="29">
        <v>-337908787</v>
      </c>
      <c r="V21" s="51">
        <v>-8.3999999999999995E-3</v>
      </c>
      <c r="Z21" s="51"/>
    </row>
    <row r="22" spans="2:26" x14ac:dyDescent="0.55000000000000004">
      <c r="B22" s="4" t="s">
        <v>222</v>
      </c>
      <c r="D22" s="29">
        <v>0</v>
      </c>
      <c r="F22" s="29">
        <v>-154340269</v>
      </c>
      <c r="H22" s="29">
        <v>-276562601</v>
      </c>
      <c r="J22" s="29">
        <v>-430902870</v>
      </c>
      <c r="L22" s="51">
        <v>-0.1109</v>
      </c>
      <c r="N22" s="29">
        <v>0</v>
      </c>
      <c r="P22" s="29">
        <v>-74234366</v>
      </c>
      <c r="R22" s="29">
        <v>-276562601</v>
      </c>
      <c r="T22" s="29">
        <v>-350796967</v>
      </c>
      <c r="V22" s="51">
        <v>-8.6999999999999994E-3</v>
      </c>
      <c r="Z22" s="51"/>
    </row>
    <row r="23" spans="2:26" x14ac:dyDescent="0.55000000000000004">
      <c r="B23" s="4" t="s">
        <v>117</v>
      </c>
      <c r="D23" s="29">
        <v>0</v>
      </c>
      <c r="F23" s="29">
        <v>-424658160</v>
      </c>
      <c r="H23" s="29">
        <v>0</v>
      </c>
      <c r="J23" s="29">
        <v>-424658160</v>
      </c>
      <c r="L23" s="51">
        <v>-0.10929999999999999</v>
      </c>
      <c r="N23" s="29">
        <v>664000000</v>
      </c>
      <c r="P23" s="29">
        <v>-1257274440</v>
      </c>
      <c r="R23" s="29">
        <v>0</v>
      </c>
      <c r="T23" s="29">
        <v>-593274440</v>
      </c>
      <c r="V23" s="51">
        <v>-1.47E-2</v>
      </c>
      <c r="Z23" s="51"/>
    </row>
    <row r="24" spans="2:26" x14ac:dyDescent="0.55000000000000004">
      <c r="B24" s="4" t="s">
        <v>220</v>
      </c>
      <c r="D24" s="29">
        <v>0</v>
      </c>
      <c r="F24" s="29">
        <v>-208984651</v>
      </c>
      <c r="H24" s="29">
        <v>0</v>
      </c>
      <c r="J24" s="29">
        <v>-208984651</v>
      </c>
      <c r="L24" s="51">
        <v>-5.3800000000000001E-2</v>
      </c>
      <c r="N24" s="29">
        <v>0</v>
      </c>
      <c r="P24" s="29">
        <v>-669118610</v>
      </c>
      <c r="R24" s="29">
        <v>0</v>
      </c>
      <c r="T24" s="29">
        <v>-669118610</v>
      </c>
      <c r="V24" s="51">
        <v>-1.66E-2</v>
      </c>
      <c r="Z24" s="51"/>
    </row>
    <row r="25" spans="2:26" x14ac:dyDescent="0.55000000000000004">
      <c r="B25" s="4" t="s">
        <v>205</v>
      </c>
      <c r="D25" s="29">
        <v>0</v>
      </c>
      <c r="F25" s="29">
        <v>-596396301</v>
      </c>
      <c r="H25" s="29">
        <v>0</v>
      </c>
      <c r="J25" s="29">
        <v>-596396301</v>
      </c>
      <c r="L25" s="51">
        <v>-0.1535</v>
      </c>
      <c r="N25" s="29">
        <v>0</v>
      </c>
      <c r="P25" s="29">
        <v>-1709122012</v>
      </c>
      <c r="R25" s="29">
        <v>0</v>
      </c>
      <c r="T25" s="29">
        <v>-1709122012</v>
      </c>
      <c r="V25" s="51">
        <v>-4.2500000000000003E-2</v>
      </c>
      <c r="Z25" s="51"/>
    </row>
    <row r="26" spans="2:26" ht="21.75" thickBot="1" x14ac:dyDescent="0.6">
      <c r="B26" s="120" t="s">
        <v>80</v>
      </c>
      <c r="C26" s="50"/>
      <c r="D26" s="121">
        <f>SUM(D10:D25)</f>
        <v>0</v>
      </c>
      <c r="E26" s="50"/>
      <c r="F26" s="121">
        <f>SUM(F10:F25)</f>
        <v>-2810804010</v>
      </c>
      <c r="G26" s="50"/>
      <c r="H26" s="121">
        <f>SUM(H10:H25)</f>
        <v>-231202787</v>
      </c>
      <c r="I26" s="50"/>
      <c r="J26" s="121">
        <f>SUM(J10:J25)</f>
        <v>-3042006797</v>
      </c>
      <c r="K26" s="50"/>
      <c r="L26" s="122">
        <f>SUM(L10:L25)</f>
        <v>-0.78309999999999991</v>
      </c>
      <c r="M26" s="50"/>
      <c r="N26" s="121">
        <f>SUM(N10:N25)</f>
        <v>5114832593</v>
      </c>
      <c r="O26" s="50"/>
      <c r="P26" s="121">
        <f>SUM(P10:P25)</f>
        <v>-5512099139</v>
      </c>
      <c r="Q26" s="50"/>
      <c r="R26" s="121">
        <f>SUM(R10:R25)</f>
        <v>3589353392</v>
      </c>
      <c r="S26" s="50"/>
      <c r="T26" s="121">
        <f>SUM(T10:T25)</f>
        <v>3192086846</v>
      </c>
      <c r="U26" s="50"/>
      <c r="V26" s="122">
        <f>SUM(V10:V25)</f>
        <v>7.9300000000000009E-2</v>
      </c>
    </row>
    <row r="27" spans="2:26" ht="21.75" thickTop="1" x14ac:dyDescent="0.55000000000000004">
      <c r="J27" s="117"/>
      <c r="V27" s="51"/>
    </row>
    <row r="28" spans="2:26" ht="30" x14ac:dyDescent="0.75">
      <c r="J28" s="117">
        <v>10</v>
      </c>
      <c r="L28" s="110"/>
    </row>
  </sheetData>
  <sortState xmlns:xlrd2="http://schemas.microsoft.com/office/spreadsheetml/2017/richdata2" ref="B10:V25">
    <sortCondition descending="1" ref="T10:T25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conditionalFormatting sqref="V10:V25">
    <cfRule type="containsText" dxfId="0" priority="1" operator="containsText" text="5.13%">
      <formula>NOT(ISERROR(SEARCH("5.13%",V10)))</formula>
    </cfRule>
  </conditionalFormatting>
  <printOptions horizontalCentered="1" verticalCentered="1"/>
  <pageMargins left="0.25" right="0.25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zoomScale="60" zoomScaleNormal="85" workbookViewId="0">
      <selection activeCell="P20" sqref="P20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85546875" style="2" bestFit="1" customWidth="1"/>
    <col min="11" max="11" width="1" style="2" customWidth="1"/>
    <col min="12" max="12" width="13.285156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30" x14ac:dyDescent="0.55000000000000004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6" spans="2:28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5" customFormat="1" ht="24" x14ac:dyDescent="0.6">
      <c r="B7" s="158" t="s">
        <v>1</v>
      </c>
      <c r="D7" s="157" t="s">
        <v>54</v>
      </c>
      <c r="E7" s="157" t="s">
        <v>54</v>
      </c>
      <c r="F7" s="157" t="s">
        <v>54</v>
      </c>
      <c r="G7" s="157" t="s">
        <v>54</v>
      </c>
      <c r="H7" s="157" t="s">
        <v>54</v>
      </c>
      <c r="J7" s="157" t="s">
        <v>47</v>
      </c>
      <c r="K7" s="157" t="s">
        <v>47</v>
      </c>
      <c r="L7" s="157" t="s">
        <v>47</v>
      </c>
      <c r="M7" s="157" t="s">
        <v>47</v>
      </c>
      <c r="N7" s="157" t="s">
        <v>47</v>
      </c>
      <c r="P7" s="157" t="s">
        <v>48</v>
      </c>
      <c r="Q7" s="157" t="s">
        <v>48</v>
      </c>
      <c r="R7" s="157" t="s">
        <v>48</v>
      </c>
      <c r="S7" s="157" t="s">
        <v>48</v>
      </c>
      <c r="T7" s="157" t="s">
        <v>48</v>
      </c>
    </row>
    <row r="8" spans="2:28" s="45" customFormat="1" ht="56.25" customHeight="1" x14ac:dyDescent="0.6">
      <c r="B8" s="158" t="s">
        <v>1</v>
      </c>
      <c r="D8" s="156" t="s">
        <v>55</v>
      </c>
      <c r="E8" s="63"/>
      <c r="F8" s="156" t="s">
        <v>56</v>
      </c>
      <c r="G8" s="63"/>
      <c r="H8" s="156" t="s">
        <v>57</v>
      </c>
      <c r="J8" s="156" t="s">
        <v>58</v>
      </c>
      <c r="K8" s="63"/>
      <c r="L8" s="156" t="s">
        <v>51</v>
      </c>
      <c r="M8" s="63"/>
      <c r="N8" s="156" t="s">
        <v>59</v>
      </c>
      <c r="P8" s="156" t="s">
        <v>58</v>
      </c>
      <c r="Q8" s="63"/>
      <c r="R8" s="156" t="s">
        <v>51</v>
      </c>
      <c r="S8" s="63"/>
      <c r="T8" s="156" t="s">
        <v>59</v>
      </c>
    </row>
    <row r="9" spans="2:28" s="45" customFormat="1" ht="36" customHeight="1" x14ac:dyDescent="0.6">
      <c r="B9" s="118" t="s">
        <v>140</v>
      </c>
      <c r="D9" s="118" t="s">
        <v>219</v>
      </c>
      <c r="F9" s="118">
        <v>40000</v>
      </c>
      <c r="H9" s="118">
        <v>27000</v>
      </c>
      <c r="J9" s="3">
        <v>0</v>
      </c>
      <c r="K9" s="3"/>
      <c r="L9" s="3">
        <v>0</v>
      </c>
      <c r="M9" s="3"/>
      <c r="N9" s="3">
        <v>0</v>
      </c>
      <c r="O9" s="3"/>
      <c r="P9" s="3">
        <v>1080000000</v>
      </c>
      <c r="Q9" s="3"/>
      <c r="R9" s="3">
        <v>0</v>
      </c>
      <c r="S9" s="3"/>
      <c r="T9" s="3">
        <v>1080000000</v>
      </c>
    </row>
    <row r="10" spans="2:28" s="45" customFormat="1" ht="36" customHeight="1" x14ac:dyDescent="0.6">
      <c r="B10" s="118" t="s">
        <v>221</v>
      </c>
      <c r="D10" s="118" t="s">
        <v>229</v>
      </c>
      <c r="F10" s="118">
        <v>773340</v>
      </c>
      <c r="H10" s="118">
        <v>900</v>
      </c>
      <c r="J10" s="3">
        <v>0</v>
      </c>
      <c r="K10" s="3"/>
      <c r="L10" s="3">
        <v>0</v>
      </c>
      <c r="M10" s="3"/>
      <c r="N10" s="3">
        <v>0</v>
      </c>
      <c r="O10" s="3"/>
      <c r="P10" s="3">
        <v>696006000</v>
      </c>
      <c r="Q10" s="3"/>
      <c r="R10" s="3">
        <v>0</v>
      </c>
      <c r="S10" s="3"/>
      <c r="T10" s="3">
        <v>696006000</v>
      </c>
    </row>
    <row r="11" spans="2:28" s="45" customFormat="1" ht="36" customHeight="1" x14ac:dyDescent="0.6">
      <c r="B11" s="118" t="s">
        <v>13</v>
      </c>
      <c r="D11" s="118" t="s">
        <v>198</v>
      </c>
      <c r="F11" s="118">
        <v>200000</v>
      </c>
      <c r="H11" s="118">
        <v>3370</v>
      </c>
      <c r="J11" s="3">
        <v>0</v>
      </c>
      <c r="K11" s="3"/>
      <c r="L11" s="3">
        <v>0</v>
      </c>
      <c r="M11" s="3"/>
      <c r="N11" s="3">
        <v>0</v>
      </c>
      <c r="O11" s="3"/>
      <c r="P11" s="3">
        <v>674000000</v>
      </c>
      <c r="Q11" s="3"/>
      <c r="R11" s="3">
        <v>0</v>
      </c>
      <c r="S11" s="3"/>
      <c r="T11" s="3">
        <v>674000000</v>
      </c>
    </row>
    <row r="12" spans="2:28" s="45" customFormat="1" ht="36" customHeight="1" x14ac:dyDescent="0.6">
      <c r="B12" s="118" t="s">
        <v>118</v>
      </c>
      <c r="D12" s="118" t="s">
        <v>231</v>
      </c>
      <c r="F12" s="118">
        <v>60000</v>
      </c>
      <c r="H12" s="118">
        <v>11120</v>
      </c>
      <c r="J12" s="3">
        <v>0</v>
      </c>
      <c r="K12" s="3"/>
      <c r="L12" s="3">
        <v>0</v>
      </c>
      <c r="M12" s="3"/>
      <c r="N12" s="3">
        <v>0</v>
      </c>
      <c r="O12" s="3"/>
      <c r="P12" s="3">
        <v>667200000</v>
      </c>
      <c r="Q12" s="3"/>
      <c r="R12" s="3">
        <v>0</v>
      </c>
      <c r="S12" s="3"/>
      <c r="T12" s="3">
        <v>667200000</v>
      </c>
    </row>
    <row r="13" spans="2:28" s="45" customFormat="1" ht="36" customHeight="1" x14ac:dyDescent="0.6">
      <c r="B13" s="118" t="s">
        <v>117</v>
      </c>
      <c r="D13" s="118" t="s">
        <v>230</v>
      </c>
      <c r="F13" s="118">
        <v>80000</v>
      </c>
      <c r="H13" s="118">
        <v>8300</v>
      </c>
      <c r="J13" s="3">
        <v>0</v>
      </c>
      <c r="K13" s="3"/>
      <c r="L13" s="3">
        <v>0</v>
      </c>
      <c r="M13" s="3"/>
      <c r="N13" s="3">
        <v>0</v>
      </c>
      <c r="O13" s="3"/>
      <c r="P13" s="3">
        <v>664000000</v>
      </c>
      <c r="Q13" s="3"/>
      <c r="R13" s="3">
        <v>0</v>
      </c>
      <c r="S13" s="3"/>
      <c r="T13" s="3">
        <v>664000000</v>
      </c>
    </row>
    <row r="14" spans="2:28" s="45" customFormat="1" ht="36" customHeight="1" x14ac:dyDescent="0.6">
      <c r="B14" s="118" t="s">
        <v>168</v>
      </c>
      <c r="D14" s="118" t="s">
        <v>204</v>
      </c>
      <c r="F14" s="118">
        <v>39475</v>
      </c>
      <c r="H14" s="118">
        <v>15000</v>
      </c>
      <c r="J14" s="3">
        <v>0</v>
      </c>
      <c r="K14" s="3"/>
      <c r="L14" s="3">
        <v>0</v>
      </c>
      <c r="M14" s="3"/>
      <c r="N14" s="3">
        <v>0</v>
      </c>
      <c r="O14" s="3"/>
      <c r="P14" s="3">
        <v>592125000</v>
      </c>
      <c r="Q14" s="3"/>
      <c r="R14" s="3">
        <v>0</v>
      </c>
      <c r="S14" s="3"/>
      <c r="T14" s="3">
        <v>592125000</v>
      </c>
    </row>
    <row r="15" spans="2:28" s="45" customFormat="1" ht="36" customHeight="1" x14ac:dyDescent="0.6">
      <c r="B15" s="118" t="s">
        <v>136</v>
      </c>
      <c r="D15" s="118" t="s">
        <v>232</v>
      </c>
      <c r="F15" s="118">
        <v>104000</v>
      </c>
      <c r="H15" s="118">
        <v>3646</v>
      </c>
      <c r="J15" s="3">
        <v>0</v>
      </c>
      <c r="K15" s="3"/>
      <c r="L15" s="3">
        <v>0</v>
      </c>
      <c r="M15" s="3"/>
      <c r="N15" s="3">
        <v>0</v>
      </c>
      <c r="O15" s="3"/>
      <c r="P15" s="3">
        <v>379184000</v>
      </c>
      <c r="Q15" s="3"/>
      <c r="R15" s="3">
        <v>0</v>
      </c>
      <c r="S15" s="3"/>
      <c r="T15" s="3">
        <v>379184000</v>
      </c>
    </row>
    <row r="16" spans="2:28" s="45" customFormat="1" ht="36" customHeight="1" x14ac:dyDescent="0.6">
      <c r="B16" s="118" t="s">
        <v>14</v>
      </c>
      <c r="D16" s="118" t="s">
        <v>233</v>
      </c>
      <c r="F16" s="118">
        <v>724528</v>
      </c>
      <c r="H16" s="118">
        <v>500</v>
      </c>
      <c r="J16" s="3">
        <v>0</v>
      </c>
      <c r="K16" s="3"/>
      <c r="L16" s="3">
        <v>0</v>
      </c>
      <c r="M16" s="3"/>
      <c r="N16" s="3">
        <v>0</v>
      </c>
      <c r="O16" s="3"/>
      <c r="P16" s="3">
        <v>362264000</v>
      </c>
      <c r="Q16" s="3"/>
      <c r="R16" s="3">
        <v>0</v>
      </c>
      <c r="S16" s="3"/>
      <c r="T16" s="3">
        <v>362264000</v>
      </c>
    </row>
    <row r="17" spans="2:20" s="45" customFormat="1" ht="36" customHeight="1" x14ac:dyDescent="0.6">
      <c r="B17" s="118" t="s">
        <v>187</v>
      </c>
      <c r="D17" s="118" t="s">
        <v>225</v>
      </c>
      <c r="F17" s="118">
        <v>71</v>
      </c>
      <c r="H17" s="118">
        <v>760</v>
      </c>
      <c r="J17" s="3">
        <v>0</v>
      </c>
      <c r="K17" s="3"/>
      <c r="L17" s="3">
        <v>0</v>
      </c>
      <c r="M17" s="3"/>
      <c r="N17" s="3">
        <v>0</v>
      </c>
      <c r="O17" s="3"/>
      <c r="P17" s="3">
        <v>53960</v>
      </c>
      <c r="Q17" s="3"/>
      <c r="R17" s="3">
        <v>367</v>
      </c>
      <c r="S17" s="3"/>
      <c r="T17" s="3">
        <v>53593</v>
      </c>
    </row>
    <row r="18" spans="2:20" s="4" customFormat="1" x14ac:dyDescent="0.55000000000000004">
      <c r="F18" s="29"/>
      <c r="H18" s="29"/>
      <c r="J18" s="29"/>
      <c r="L18" s="29"/>
      <c r="N18" s="29"/>
      <c r="P18" s="29"/>
      <c r="R18" s="29"/>
      <c r="T18" s="29"/>
    </row>
    <row r="19" spans="2:20" ht="21.75" thickBot="1" x14ac:dyDescent="0.6">
      <c r="B19" s="155" t="s">
        <v>80</v>
      </c>
      <c r="C19" s="155"/>
      <c r="D19" s="155"/>
      <c r="E19" s="155"/>
      <c r="F19" s="155"/>
      <c r="G19" s="155"/>
      <c r="H19" s="155"/>
      <c r="J19" s="10">
        <f>SUM(J9:J18)</f>
        <v>0</v>
      </c>
      <c r="L19" s="10">
        <f>SUM(L9:L18)</f>
        <v>0</v>
      </c>
      <c r="N19" s="10">
        <f>SUM(N9:N18)</f>
        <v>0</v>
      </c>
      <c r="P19" s="10">
        <f>SUM(P9:P18)</f>
        <v>5114832960</v>
      </c>
      <c r="R19" s="10">
        <f>SUM(R9:R18)</f>
        <v>367</v>
      </c>
      <c r="T19" s="10">
        <f>SUM(T9:T18)</f>
        <v>5114832593</v>
      </c>
    </row>
    <row r="20" spans="2:20" ht="21.75" thickTop="1" x14ac:dyDescent="0.55000000000000004"/>
    <row r="21" spans="2:20" ht="30" x14ac:dyDescent="0.75">
      <c r="J21" s="57">
        <v>11</v>
      </c>
    </row>
  </sheetData>
  <sortState xmlns:xlrd2="http://schemas.microsoft.com/office/spreadsheetml/2017/richdata2" ref="B18:T18">
    <sortCondition descending="1" ref="T18"/>
  </sortState>
  <mergeCells count="17">
    <mergeCell ref="B2:T2"/>
    <mergeCell ref="B3:T3"/>
    <mergeCell ref="B4:T4"/>
    <mergeCell ref="B19:H19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D7:H7"/>
  </mergeCells>
  <printOptions horizontalCentered="1" verticalCentered="1"/>
  <pageMargins left="0.2" right="0.2" top="0" bottom="0" header="0" footer="0"/>
  <pageSetup paperSize="9" scale="81" orientation="landscape" r:id="rId1"/>
  <rowBreaks count="1" manualBreakCount="1">
    <brk id="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B2:AB38"/>
  <sheetViews>
    <sheetView rightToLeft="1" view="pageBreakPreview" topLeftCell="A15" zoomScale="85" zoomScaleNormal="100" zoomScaleSheetLayoutView="85" workbookViewId="0">
      <selection activeCell="D37" sqref="D3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26" t="s">
        <v>116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8" ht="30" x14ac:dyDescent="0.55000000000000004">
      <c r="B3" s="126" t="s">
        <v>45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2:28" ht="30" x14ac:dyDescent="0.55000000000000004">
      <c r="B4" s="126" t="s">
        <v>261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</row>
    <row r="5" spans="2:28" ht="61.5" customHeight="1" x14ac:dyDescent="0.55000000000000004"/>
    <row r="6" spans="2:28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25" t="s">
        <v>1</v>
      </c>
      <c r="D8" s="126" t="s">
        <v>47</v>
      </c>
      <c r="E8" s="126" t="s">
        <v>47</v>
      </c>
      <c r="F8" s="126" t="s">
        <v>47</v>
      </c>
      <c r="G8" s="126" t="s">
        <v>47</v>
      </c>
      <c r="H8" s="126" t="s">
        <v>47</v>
      </c>
      <c r="I8" s="126" t="s">
        <v>47</v>
      </c>
      <c r="J8" s="126" t="s">
        <v>47</v>
      </c>
      <c r="L8" s="126" t="s">
        <v>48</v>
      </c>
      <c r="M8" s="126" t="s">
        <v>48</v>
      </c>
      <c r="N8" s="126" t="s">
        <v>48</v>
      </c>
      <c r="O8" s="126" t="s">
        <v>48</v>
      </c>
      <c r="P8" s="126" t="s">
        <v>48</v>
      </c>
      <c r="Q8" s="126" t="s">
        <v>48</v>
      </c>
      <c r="R8" s="126" t="s">
        <v>48</v>
      </c>
    </row>
    <row r="9" spans="2:28" ht="64.5" customHeight="1" x14ac:dyDescent="0.65">
      <c r="B9" s="125" t="s">
        <v>1</v>
      </c>
      <c r="D9" s="129" t="s">
        <v>5</v>
      </c>
      <c r="E9" s="55"/>
      <c r="F9" s="129" t="s">
        <v>61</v>
      </c>
      <c r="G9" s="55"/>
      <c r="H9" s="129" t="s">
        <v>62</v>
      </c>
      <c r="I9" s="55"/>
      <c r="J9" s="129" t="s">
        <v>63</v>
      </c>
      <c r="K9" s="44"/>
      <c r="L9" s="129" t="s">
        <v>5</v>
      </c>
      <c r="M9" s="55"/>
      <c r="N9" s="129" t="s">
        <v>61</v>
      </c>
      <c r="O9" s="55"/>
      <c r="P9" s="129" t="s">
        <v>62</v>
      </c>
      <c r="Q9" s="55"/>
      <c r="R9" s="129" t="s">
        <v>63</v>
      </c>
    </row>
    <row r="10" spans="2:28" s="5" customFormat="1" ht="21.75" customHeight="1" x14ac:dyDescent="0.25">
      <c r="B10" s="105" t="s">
        <v>156</v>
      </c>
      <c r="D10" s="106">
        <v>46000</v>
      </c>
      <c r="F10" s="106">
        <v>31565917640</v>
      </c>
      <c r="H10" s="106">
        <v>30492472237</v>
      </c>
      <c r="J10" s="106">
        <v>1073445403</v>
      </c>
      <c r="L10" s="106">
        <v>46000</v>
      </c>
      <c r="N10" s="106">
        <v>31565917640</v>
      </c>
      <c r="P10" s="106">
        <v>25260108340</v>
      </c>
      <c r="R10" s="106">
        <v>6305809300</v>
      </c>
    </row>
    <row r="11" spans="2:28" s="5" customFormat="1" ht="21.75" customHeight="1" x14ac:dyDescent="0.25">
      <c r="B11" s="5" t="s">
        <v>119</v>
      </c>
      <c r="D11" s="31">
        <v>20660</v>
      </c>
      <c r="F11" s="31">
        <v>15726495435</v>
      </c>
      <c r="H11" s="31">
        <v>15057232761</v>
      </c>
      <c r="J11" s="31">
        <v>669262674</v>
      </c>
      <c r="L11" s="31">
        <v>20660</v>
      </c>
      <c r="N11" s="31">
        <v>15726495435</v>
      </c>
      <c r="P11" s="31">
        <v>13750087046</v>
      </c>
      <c r="R11" s="31">
        <v>1976408389</v>
      </c>
    </row>
    <row r="12" spans="2:28" s="5" customFormat="1" ht="21.75" customHeight="1" x14ac:dyDescent="0.25">
      <c r="B12" s="5" t="s">
        <v>161</v>
      </c>
      <c r="D12" s="31">
        <v>17700</v>
      </c>
      <c r="F12" s="31">
        <v>11726832226</v>
      </c>
      <c r="H12" s="31">
        <v>11311559308</v>
      </c>
      <c r="J12" s="31">
        <v>415272918</v>
      </c>
      <c r="L12" s="31">
        <v>17700</v>
      </c>
      <c r="N12" s="31">
        <v>11726832226</v>
      </c>
      <c r="P12" s="31">
        <v>10173090387</v>
      </c>
      <c r="R12" s="31">
        <v>1553741839</v>
      </c>
    </row>
    <row r="13" spans="2:28" s="5" customFormat="1" ht="21.75" customHeight="1" x14ac:dyDescent="0.25">
      <c r="B13" s="5" t="s">
        <v>172</v>
      </c>
      <c r="D13" s="31">
        <v>14300</v>
      </c>
      <c r="F13" s="31">
        <v>14245036719</v>
      </c>
      <c r="H13" s="31">
        <v>13736577993</v>
      </c>
      <c r="J13" s="31">
        <v>508458726</v>
      </c>
      <c r="L13" s="31">
        <v>14300</v>
      </c>
      <c r="N13" s="31">
        <v>14245036719</v>
      </c>
      <c r="P13" s="31">
        <v>13125887425</v>
      </c>
      <c r="R13" s="31">
        <v>1119149294</v>
      </c>
    </row>
    <row r="14" spans="2:28" s="5" customFormat="1" ht="21.75" customHeight="1" x14ac:dyDescent="0.25">
      <c r="B14" s="5" t="s">
        <v>98</v>
      </c>
      <c r="D14" s="31">
        <v>5000</v>
      </c>
      <c r="F14" s="31">
        <v>3871778113</v>
      </c>
      <c r="H14" s="31">
        <v>3732793308</v>
      </c>
      <c r="J14" s="31">
        <v>138984805</v>
      </c>
      <c r="L14" s="31">
        <v>5000</v>
      </c>
      <c r="N14" s="31">
        <v>3871778113</v>
      </c>
      <c r="P14" s="31">
        <v>3365489894</v>
      </c>
      <c r="R14" s="31">
        <v>506288219</v>
      </c>
    </row>
    <row r="15" spans="2:28" s="5" customFormat="1" ht="21.75" customHeight="1" x14ac:dyDescent="0.25">
      <c r="B15" s="5" t="s">
        <v>211</v>
      </c>
      <c r="D15" s="31">
        <v>8200</v>
      </c>
      <c r="F15" s="31">
        <v>8162317311</v>
      </c>
      <c r="H15" s="31">
        <v>7882887367</v>
      </c>
      <c r="J15" s="31">
        <v>279429944</v>
      </c>
      <c r="L15" s="31">
        <v>8200</v>
      </c>
      <c r="N15" s="31">
        <v>8162317311</v>
      </c>
      <c r="P15" s="31">
        <v>7688273246</v>
      </c>
      <c r="R15" s="31">
        <v>474044065</v>
      </c>
    </row>
    <row r="16" spans="2:28" s="5" customFormat="1" ht="21.75" customHeight="1" x14ac:dyDescent="0.25">
      <c r="B16" s="5" t="s">
        <v>208</v>
      </c>
      <c r="D16" s="31">
        <v>10500</v>
      </c>
      <c r="F16" s="31">
        <v>6451678921</v>
      </c>
      <c r="H16" s="31">
        <v>6220038413</v>
      </c>
      <c r="J16" s="31">
        <v>231640508</v>
      </c>
      <c r="L16" s="31">
        <v>10500</v>
      </c>
      <c r="N16" s="31">
        <v>6451678921</v>
      </c>
      <c r="P16" s="31">
        <v>6038516279</v>
      </c>
      <c r="R16" s="31">
        <v>413162642</v>
      </c>
    </row>
    <row r="17" spans="2:18" s="5" customFormat="1" ht="21.75" customHeight="1" x14ac:dyDescent="0.25">
      <c r="B17" s="5" t="s">
        <v>214</v>
      </c>
      <c r="D17" s="31">
        <v>5000</v>
      </c>
      <c r="F17" s="31">
        <v>3947209438</v>
      </c>
      <c r="H17" s="31">
        <v>3794117191</v>
      </c>
      <c r="J17" s="31">
        <v>153092247</v>
      </c>
      <c r="L17" s="31">
        <v>5000</v>
      </c>
      <c r="N17" s="31">
        <v>3947209438</v>
      </c>
      <c r="P17" s="31">
        <v>3680667000</v>
      </c>
      <c r="R17" s="31">
        <v>266542438</v>
      </c>
    </row>
    <row r="18" spans="2:18" s="5" customFormat="1" ht="21.75" customHeight="1" x14ac:dyDescent="0.25">
      <c r="B18" s="5" t="s">
        <v>217</v>
      </c>
      <c r="D18" s="31">
        <v>6400</v>
      </c>
      <c r="F18" s="31">
        <v>3863498014</v>
      </c>
      <c r="H18" s="31">
        <v>3725615809</v>
      </c>
      <c r="J18" s="31">
        <v>137882205</v>
      </c>
      <c r="L18" s="31">
        <v>6400</v>
      </c>
      <c r="N18" s="31">
        <v>3863498014</v>
      </c>
      <c r="P18" s="31">
        <v>3598732151</v>
      </c>
      <c r="R18" s="31">
        <v>264765863</v>
      </c>
    </row>
    <row r="19" spans="2:18" s="5" customFormat="1" ht="21.75" customHeight="1" x14ac:dyDescent="0.25">
      <c r="B19" s="5" t="s">
        <v>141</v>
      </c>
      <c r="D19" s="31">
        <v>2330</v>
      </c>
      <c r="F19" s="31">
        <v>2278741643</v>
      </c>
      <c r="H19" s="31">
        <v>2185859051</v>
      </c>
      <c r="J19" s="31">
        <v>92882592</v>
      </c>
      <c r="L19" s="31">
        <v>2330</v>
      </c>
      <c r="N19" s="31">
        <v>2278741643</v>
      </c>
      <c r="P19" s="31">
        <v>2073324141</v>
      </c>
      <c r="R19" s="31">
        <v>205417502</v>
      </c>
    </row>
    <row r="20" spans="2:18" s="5" customFormat="1" ht="21.75" customHeight="1" x14ac:dyDescent="0.25">
      <c r="B20" s="5" t="s">
        <v>97</v>
      </c>
      <c r="D20" s="31">
        <v>3600</v>
      </c>
      <c r="F20" s="31">
        <v>2879186452</v>
      </c>
      <c r="H20" s="31">
        <v>2772764545</v>
      </c>
      <c r="J20" s="31">
        <v>106421907</v>
      </c>
      <c r="L20" s="31">
        <v>3600</v>
      </c>
      <c r="N20" s="31">
        <v>2879186452</v>
      </c>
      <c r="P20" s="31">
        <v>2678876653</v>
      </c>
      <c r="R20" s="31">
        <v>200309799</v>
      </c>
    </row>
    <row r="21" spans="2:18" s="5" customFormat="1" ht="21.75" customHeight="1" x14ac:dyDescent="0.25">
      <c r="B21" s="5" t="s">
        <v>96</v>
      </c>
      <c r="D21" s="31">
        <v>5100</v>
      </c>
      <c r="F21" s="31">
        <v>4005436083</v>
      </c>
      <c r="H21" s="31">
        <v>3882196524</v>
      </c>
      <c r="J21" s="31">
        <v>123239559</v>
      </c>
      <c r="L21" s="31">
        <v>5100</v>
      </c>
      <c r="N21" s="31">
        <v>4005436083</v>
      </c>
      <c r="P21" s="31">
        <v>3881802446</v>
      </c>
      <c r="R21" s="31">
        <v>123633637</v>
      </c>
    </row>
    <row r="22" spans="2:18" s="5" customFormat="1" ht="21.75" customHeight="1" x14ac:dyDescent="0.25">
      <c r="B22" s="5" t="s">
        <v>122</v>
      </c>
      <c r="D22" s="31">
        <v>5200</v>
      </c>
      <c r="F22" s="31">
        <v>4231845638</v>
      </c>
      <c r="H22" s="31">
        <v>4095645929</v>
      </c>
      <c r="J22" s="31">
        <v>136199709</v>
      </c>
      <c r="L22" s="31">
        <v>5200</v>
      </c>
      <c r="N22" s="31">
        <v>4231845638</v>
      </c>
      <c r="P22" s="31">
        <v>4111359043</v>
      </c>
      <c r="R22" s="31">
        <v>120486595</v>
      </c>
    </row>
    <row r="23" spans="2:18" s="5" customFormat="1" ht="21.75" customHeight="1" x14ac:dyDescent="0.25">
      <c r="B23" s="5" t="s">
        <v>188</v>
      </c>
      <c r="D23" s="31">
        <v>400</v>
      </c>
      <c r="F23" s="31">
        <v>390999518</v>
      </c>
      <c r="H23" s="31">
        <v>382046741</v>
      </c>
      <c r="J23" s="31">
        <v>8952777</v>
      </c>
      <c r="L23" s="31">
        <v>400</v>
      </c>
      <c r="N23" s="31">
        <v>390999518</v>
      </c>
      <c r="P23" s="31">
        <v>379292733</v>
      </c>
      <c r="R23" s="31">
        <v>11706785</v>
      </c>
    </row>
    <row r="24" spans="2:18" s="5" customFormat="1" ht="21.75" customHeight="1" x14ac:dyDescent="0.25">
      <c r="B24" s="5" t="s">
        <v>168</v>
      </c>
      <c r="D24" s="31">
        <v>182</v>
      </c>
      <c r="F24" s="31">
        <v>23917240</v>
      </c>
      <c r="H24" s="31">
        <v>101126408</v>
      </c>
      <c r="J24" s="31">
        <v>-77209167</v>
      </c>
      <c r="L24" s="31">
        <v>182</v>
      </c>
      <c r="N24" s="31">
        <v>23917240</v>
      </c>
      <c r="P24" s="31">
        <v>20778329</v>
      </c>
      <c r="R24" s="31">
        <v>3138911</v>
      </c>
    </row>
    <row r="25" spans="2:18" s="5" customFormat="1" ht="21.75" customHeight="1" x14ac:dyDescent="0.25">
      <c r="B25" s="5" t="s">
        <v>144</v>
      </c>
      <c r="D25" s="31">
        <v>5</v>
      </c>
      <c r="F25" s="31">
        <v>4900036</v>
      </c>
      <c r="H25" s="31">
        <v>4884114</v>
      </c>
      <c r="J25" s="31">
        <v>15922</v>
      </c>
      <c r="L25" s="31">
        <v>5</v>
      </c>
      <c r="N25" s="31">
        <v>4900036</v>
      </c>
      <c r="P25" s="31">
        <v>4759637</v>
      </c>
      <c r="R25" s="31">
        <v>140399</v>
      </c>
    </row>
    <row r="26" spans="2:18" s="5" customFormat="1" ht="21.75" customHeight="1" x14ac:dyDescent="0.25">
      <c r="B26" s="5" t="s">
        <v>118</v>
      </c>
      <c r="D26" s="31">
        <v>31071</v>
      </c>
      <c r="F26" s="31">
        <v>2421472399</v>
      </c>
      <c r="H26" s="31">
        <v>2562004280</v>
      </c>
      <c r="J26" s="31">
        <v>-140531880</v>
      </c>
      <c r="L26" s="31">
        <v>31071</v>
      </c>
      <c r="N26" s="31">
        <v>2421472399</v>
      </c>
      <c r="P26" s="31">
        <v>2490966183</v>
      </c>
      <c r="R26" s="31">
        <v>-69493783</v>
      </c>
    </row>
    <row r="27" spans="2:18" s="5" customFormat="1" ht="21.75" customHeight="1" x14ac:dyDescent="0.25">
      <c r="B27" s="5" t="s">
        <v>222</v>
      </c>
      <c r="D27" s="31">
        <v>6544</v>
      </c>
      <c r="F27" s="31">
        <v>624160814</v>
      </c>
      <c r="H27" s="31">
        <v>778501084</v>
      </c>
      <c r="J27" s="31">
        <v>-154340269</v>
      </c>
      <c r="L27" s="31">
        <v>6544</v>
      </c>
      <c r="N27" s="31">
        <v>624160814</v>
      </c>
      <c r="P27" s="31">
        <v>698395181</v>
      </c>
      <c r="R27" s="31">
        <v>-74234366</v>
      </c>
    </row>
    <row r="28" spans="2:18" s="5" customFormat="1" ht="21.75" customHeight="1" x14ac:dyDescent="0.25">
      <c r="B28" s="5" t="s">
        <v>181</v>
      </c>
      <c r="D28" s="31">
        <v>161117</v>
      </c>
      <c r="F28" s="31">
        <v>3690048472</v>
      </c>
      <c r="H28" s="31">
        <v>4282634381</v>
      </c>
      <c r="J28" s="31">
        <v>-592585908</v>
      </c>
      <c r="L28" s="31">
        <v>161117</v>
      </c>
      <c r="N28" s="31">
        <v>3690048472</v>
      </c>
      <c r="P28" s="31">
        <v>3894798892</v>
      </c>
      <c r="R28" s="31">
        <v>-204750419</v>
      </c>
    </row>
    <row r="29" spans="2:18" s="5" customFormat="1" ht="21.75" customHeight="1" x14ac:dyDescent="0.25">
      <c r="B29" s="5" t="s">
        <v>136</v>
      </c>
      <c r="D29" s="31">
        <v>104000</v>
      </c>
      <c r="F29" s="31">
        <v>2233033920</v>
      </c>
      <c r="H29" s="31">
        <v>2450134440</v>
      </c>
      <c r="J29" s="31">
        <v>-217100520</v>
      </c>
      <c r="L29" s="31">
        <v>104000</v>
      </c>
      <c r="N29" s="31">
        <v>2233033920</v>
      </c>
      <c r="P29" s="31">
        <v>2460472561</v>
      </c>
      <c r="R29" s="31">
        <v>-227438641</v>
      </c>
    </row>
    <row r="30" spans="2:18" s="5" customFormat="1" ht="21.75" customHeight="1" x14ac:dyDescent="0.25">
      <c r="B30" s="5" t="s">
        <v>206</v>
      </c>
      <c r="D30" s="31">
        <v>166454</v>
      </c>
      <c r="F30" s="31">
        <v>5332891786</v>
      </c>
      <c r="H30" s="31">
        <v>5342819602</v>
      </c>
      <c r="J30" s="31">
        <v>-9927815</v>
      </c>
      <c r="L30" s="31">
        <v>166454</v>
      </c>
      <c r="N30" s="31">
        <v>5332891786</v>
      </c>
      <c r="P30" s="31">
        <v>5670800574</v>
      </c>
      <c r="R30" s="31">
        <v>-337908787</v>
      </c>
    </row>
    <row r="31" spans="2:18" s="5" customFormat="1" ht="21.75" customHeight="1" x14ac:dyDescent="0.25">
      <c r="B31" s="5" t="s">
        <v>14</v>
      </c>
      <c r="D31" s="31">
        <v>724528</v>
      </c>
      <c r="F31" s="31">
        <v>3867565603</v>
      </c>
      <c r="H31" s="31">
        <v>4026013356</v>
      </c>
      <c r="J31" s="31">
        <v>-158447752</v>
      </c>
      <c r="L31" s="31">
        <v>724528</v>
      </c>
      <c r="N31" s="31">
        <v>3867565603</v>
      </c>
      <c r="P31" s="31">
        <v>4242078473</v>
      </c>
      <c r="R31" s="31">
        <v>-374512869</v>
      </c>
    </row>
    <row r="32" spans="2:18" s="5" customFormat="1" ht="21.75" customHeight="1" x14ac:dyDescent="0.25">
      <c r="B32" s="5" t="s">
        <v>221</v>
      </c>
      <c r="D32" s="31">
        <v>773340</v>
      </c>
      <c r="F32" s="31">
        <v>6411280149</v>
      </c>
      <c r="H32" s="31">
        <v>6641901737</v>
      </c>
      <c r="J32" s="31">
        <v>-230621587</v>
      </c>
      <c r="L32" s="31">
        <v>773340</v>
      </c>
      <c r="N32" s="31">
        <v>6411280149</v>
      </c>
      <c r="P32" s="31">
        <v>7002664273</v>
      </c>
      <c r="R32" s="31">
        <v>-591384123</v>
      </c>
    </row>
    <row r="33" spans="2:18" s="5" customFormat="1" ht="21.75" customHeight="1" x14ac:dyDescent="0.25">
      <c r="B33" s="5" t="s">
        <v>220</v>
      </c>
      <c r="D33" s="31">
        <v>2453618</v>
      </c>
      <c r="F33" s="31">
        <v>10760951708</v>
      </c>
      <c r="H33" s="31">
        <v>10969936360</v>
      </c>
      <c r="J33" s="31">
        <v>-208984651</v>
      </c>
      <c r="L33" s="31">
        <v>2453618</v>
      </c>
      <c r="N33" s="31">
        <v>10760951708</v>
      </c>
      <c r="P33" s="31">
        <v>11430070319</v>
      </c>
      <c r="R33" s="31">
        <v>-669118610</v>
      </c>
    </row>
    <row r="34" spans="2:18" s="5" customFormat="1" ht="21.75" customHeight="1" x14ac:dyDescent="0.25">
      <c r="B34" s="5" t="s">
        <v>117</v>
      </c>
      <c r="D34" s="31">
        <v>240000</v>
      </c>
      <c r="F34" s="31">
        <v>4523325120</v>
      </c>
      <c r="H34" s="31">
        <v>4947983280</v>
      </c>
      <c r="J34" s="31">
        <v>-424658160</v>
      </c>
      <c r="L34" s="31">
        <v>240000</v>
      </c>
      <c r="N34" s="31">
        <v>4523325120</v>
      </c>
      <c r="P34" s="31">
        <v>5780599560</v>
      </c>
      <c r="R34" s="31">
        <v>-1257274440</v>
      </c>
    </row>
    <row r="35" spans="2:18" s="5" customFormat="1" ht="21.75" customHeight="1" x14ac:dyDescent="0.25">
      <c r="B35" s="5" t="s">
        <v>205</v>
      </c>
      <c r="D35" s="31">
        <v>139527</v>
      </c>
      <c r="F35" s="31">
        <v>4618603917</v>
      </c>
      <c r="H35" s="31">
        <v>5215000219</v>
      </c>
      <c r="J35" s="31">
        <v>-596396301</v>
      </c>
      <c r="L35" s="31">
        <v>139527</v>
      </c>
      <c r="N35" s="31">
        <v>4618603917</v>
      </c>
      <c r="P35" s="31">
        <v>6327725930</v>
      </c>
      <c r="R35" s="31">
        <v>-1709122012</v>
      </c>
    </row>
    <row r="36" spans="2:18" s="5" customFormat="1" ht="30.75" customHeight="1" thickBot="1" x14ac:dyDescent="0.3">
      <c r="B36" s="107" t="s">
        <v>80</v>
      </c>
      <c r="D36" s="108">
        <f>SUM(D10:D35)</f>
        <v>4950776</v>
      </c>
      <c r="F36" s="108">
        <f>SUM(F10:F35)</f>
        <v>157859124315</v>
      </c>
      <c r="H36" s="108">
        <f>SUM(H10:H35)</f>
        <v>156594746438</v>
      </c>
      <c r="J36" s="108">
        <f>SUM(J10:J35)</f>
        <v>1264377886</v>
      </c>
      <c r="L36" s="108">
        <f>SUM(L10:L35)</f>
        <v>4950776</v>
      </c>
      <c r="N36" s="108">
        <f>SUM(N10:N35)</f>
        <v>157859124315</v>
      </c>
      <c r="P36" s="108">
        <f>SUM(P10:P35)</f>
        <v>149829616696</v>
      </c>
      <c r="R36" s="108">
        <f>SUM(R10:R35)</f>
        <v>8029507627</v>
      </c>
    </row>
    <row r="37" spans="2:18" ht="21.75" thickTop="1" x14ac:dyDescent="0.55000000000000004"/>
    <row r="38" spans="2:18" ht="30" x14ac:dyDescent="0.75">
      <c r="J38" s="62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1" right="0.1" top="0" bottom="0" header="0" footer="0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48"/>
  <sheetViews>
    <sheetView rightToLeft="1" view="pageBreakPreview" topLeftCell="A25" zoomScale="55" zoomScaleNormal="100" zoomScaleSheetLayoutView="55" workbookViewId="0">
      <selection activeCell="D47" sqref="D4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</row>
    <row r="4" spans="2:28" ht="30" x14ac:dyDescent="0.55000000000000004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6" spans="2:28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7" t="s">
        <v>1</v>
      </c>
      <c r="D8" s="124" t="s">
        <v>47</v>
      </c>
      <c r="E8" s="124" t="s">
        <v>47</v>
      </c>
      <c r="F8" s="124" t="s">
        <v>47</v>
      </c>
      <c r="G8" s="124" t="s">
        <v>47</v>
      </c>
      <c r="H8" s="124" t="s">
        <v>47</v>
      </c>
      <c r="I8" s="124" t="s">
        <v>47</v>
      </c>
      <c r="J8" s="124" t="s">
        <v>47</v>
      </c>
      <c r="L8" s="124" t="s">
        <v>48</v>
      </c>
      <c r="M8" s="124" t="s">
        <v>48</v>
      </c>
      <c r="N8" s="124" t="s">
        <v>48</v>
      </c>
      <c r="O8" s="124" t="s">
        <v>48</v>
      </c>
      <c r="P8" s="124" t="s">
        <v>48</v>
      </c>
      <c r="Q8" s="124" t="s">
        <v>48</v>
      </c>
      <c r="R8" s="124" t="s">
        <v>48</v>
      </c>
    </row>
    <row r="9" spans="2:28" s="4" customFormat="1" ht="63" customHeight="1" x14ac:dyDescent="0.55000000000000004">
      <c r="B9" s="147" t="s">
        <v>1</v>
      </c>
      <c r="D9" s="127" t="s">
        <v>5</v>
      </c>
      <c r="E9" s="50"/>
      <c r="F9" s="127" t="s">
        <v>61</v>
      </c>
      <c r="G9" s="50"/>
      <c r="H9" s="127" t="s">
        <v>62</v>
      </c>
      <c r="I9" s="50"/>
      <c r="J9" s="127" t="s">
        <v>64</v>
      </c>
      <c r="L9" s="127" t="s">
        <v>5</v>
      </c>
      <c r="M9" s="50"/>
      <c r="N9" s="127" t="s">
        <v>61</v>
      </c>
      <c r="O9" s="50"/>
      <c r="P9" s="127" t="s">
        <v>62</v>
      </c>
      <c r="Q9" s="50"/>
      <c r="R9" s="127" t="s">
        <v>64</v>
      </c>
    </row>
    <row r="10" spans="2:28" ht="24" customHeight="1" x14ac:dyDescent="0.55000000000000004">
      <c r="B10" s="46" t="s">
        <v>158</v>
      </c>
      <c r="D10" s="9">
        <v>18123</v>
      </c>
      <c r="F10" s="9">
        <v>18123000000</v>
      </c>
      <c r="H10" s="9">
        <v>16486693843</v>
      </c>
      <c r="J10" s="9">
        <v>1636306157</v>
      </c>
      <c r="L10" s="9">
        <v>18123</v>
      </c>
      <c r="N10" s="9">
        <v>18123000000</v>
      </c>
      <c r="P10" s="9">
        <v>16486693843</v>
      </c>
      <c r="R10" s="9">
        <v>1636306157</v>
      </c>
    </row>
    <row r="11" spans="2:28" ht="24" customHeight="1" x14ac:dyDescent="0.55000000000000004">
      <c r="B11" s="2" t="s">
        <v>168</v>
      </c>
      <c r="D11" s="3">
        <v>2384</v>
      </c>
      <c r="F11" s="3">
        <v>317533078</v>
      </c>
      <c r="H11" s="3">
        <v>272173264</v>
      </c>
      <c r="J11" s="3">
        <v>45359814</v>
      </c>
      <c r="L11" s="3">
        <v>39293</v>
      </c>
      <c r="N11" s="3">
        <v>5816282960</v>
      </c>
      <c r="P11" s="3">
        <v>4485949883</v>
      </c>
      <c r="R11" s="3">
        <v>1330333077</v>
      </c>
    </row>
    <row r="12" spans="2:28" ht="24" customHeight="1" x14ac:dyDescent="0.55000000000000004">
      <c r="B12" s="2" t="s">
        <v>171</v>
      </c>
      <c r="D12" s="3">
        <v>0</v>
      </c>
      <c r="F12" s="3">
        <v>0</v>
      </c>
      <c r="H12" s="3">
        <v>0</v>
      </c>
      <c r="J12" s="3">
        <v>0</v>
      </c>
      <c r="L12" s="3">
        <v>10000</v>
      </c>
      <c r="N12" s="3">
        <v>8998368750</v>
      </c>
      <c r="P12" s="3">
        <v>7898568125</v>
      </c>
      <c r="R12" s="3">
        <v>1099800625</v>
      </c>
    </row>
    <row r="13" spans="2:28" ht="24" customHeight="1" x14ac:dyDescent="0.55000000000000004">
      <c r="B13" s="2" t="s">
        <v>167</v>
      </c>
      <c r="D13" s="3">
        <v>0</v>
      </c>
      <c r="F13" s="3">
        <v>0</v>
      </c>
      <c r="H13" s="3">
        <v>0</v>
      </c>
      <c r="J13" s="3">
        <v>0</v>
      </c>
      <c r="L13" s="3">
        <v>500000</v>
      </c>
      <c r="N13" s="3">
        <v>7177041124</v>
      </c>
      <c r="P13" s="3">
        <v>6207842250</v>
      </c>
      <c r="R13" s="3">
        <v>969198874</v>
      </c>
    </row>
    <row r="14" spans="2:28" ht="24" customHeight="1" x14ac:dyDescent="0.55000000000000004">
      <c r="B14" s="2" t="s">
        <v>179</v>
      </c>
      <c r="D14" s="3">
        <v>0</v>
      </c>
      <c r="F14" s="3">
        <v>0</v>
      </c>
      <c r="H14" s="3">
        <v>0</v>
      </c>
      <c r="J14" s="3">
        <v>0</v>
      </c>
      <c r="L14" s="3">
        <v>10200</v>
      </c>
      <c r="N14" s="3">
        <v>10200000000</v>
      </c>
      <c r="P14" s="3">
        <v>9366564386</v>
      </c>
      <c r="R14" s="3">
        <v>833435614</v>
      </c>
    </row>
    <row r="15" spans="2:28" ht="24" customHeight="1" x14ac:dyDescent="0.55000000000000004">
      <c r="B15" s="2" t="s">
        <v>163</v>
      </c>
      <c r="D15" s="3">
        <v>0</v>
      </c>
      <c r="F15" s="3">
        <v>0</v>
      </c>
      <c r="H15" s="3">
        <v>0</v>
      </c>
      <c r="J15" s="3">
        <v>0</v>
      </c>
      <c r="L15" s="3">
        <v>19800</v>
      </c>
      <c r="N15" s="3">
        <v>19800000000</v>
      </c>
      <c r="P15" s="3">
        <v>19024915633</v>
      </c>
      <c r="R15" s="3">
        <v>775084367</v>
      </c>
    </row>
    <row r="16" spans="2:28" ht="24" customHeight="1" x14ac:dyDescent="0.55000000000000004">
      <c r="B16" s="2" t="s">
        <v>140</v>
      </c>
      <c r="D16" s="3">
        <v>0</v>
      </c>
      <c r="F16" s="3">
        <v>0</v>
      </c>
      <c r="H16" s="3">
        <v>0</v>
      </c>
      <c r="J16" s="3">
        <v>0</v>
      </c>
      <c r="L16" s="3">
        <v>40000</v>
      </c>
      <c r="N16" s="3">
        <v>5856630976</v>
      </c>
      <c r="P16" s="3">
        <v>5158324260</v>
      </c>
      <c r="R16" s="3">
        <v>698306716</v>
      </c>
    </row>
    <row r="17" spans="2:18" ht="24" customHeight="1" x14ac:dyDescent="0.55000000000000004">
      <c r="B17" s="2" t="s">
        <v>170</v>
      </c>
      <c r="D17" s="3">
        <v>0</v>
      </c>
      <c r="F17" s="3">
        <v>0</v>
      </c>
      <c r="H17" s="3">
        <v>0</v>
      </c>
      <c r="J17" s="3">
        <v>0</v>
      </c>
      <c r="L17" s="3">
        <v>10000</v>
      </c>
      <c r="N17" s="3">
        <v>9170937467</v>
      </c>
      <c r="P17" s="3">
        <v>8478463000</v>
      </c>
      <c r="R17" s="3">
        <v>692474467</v>
      </c>
    </row>
    <row r="18" spans="2:18" ht="24" customHeight="1" x14ac:dyDescent="0.55000000000000004">
      <c r="B18" s="2" t="s">
        <v>146</v>
      </c>
      <c r="D18" s="3">
        <v>0</v>
      </c>
      <c r="F18" s="3">
        <v>0</v>
      </c>
      <c r="H18" s="3">
        <v>0</v>
      </c>
      <c r="J18" s="3">
        <v>0</v>
      </c>
      <c r="L18" s="3">
        <v>6800</v>
      </c>
      <c r="N18" s="3">
        <v>6800000000</v>
      </c>
      <c r="P18" s="3">
        <v>6118890750</v>
      </c>
      <c r="R18" s="3">
        <v>681109250</v>
      </c>
    </row>
    <row r="19" spans="2:18" ht="24" customHeight="1" x14ac:dyDescent="0.55000000000000004">
      <c r="B19" s="2" t="s">
        <v>175</v>
      </c>
      <c r="D19" s="3">
        <v>0</v>
      </c>
      <c r="F19" s="3">
        <v>0</v>
      </c>
      <c r="H19" s="3">
        <v>0</v>
      </c>
      <c r="J19" s="3">
        <v>0</v>
      </c>
      <c r="L19" s="3">
        <v>5000</v>
      </c>
      <c r="N19" s="3">
        <v>5000000000</v>
      </c>
      <c r="P19" s="3">
        <v>4444089362</v>
      </c>
      <c r="R19" s="3">
        <v>555910638</v>
      </c>
    </row>
    <row r="20" spans="2:18" ht="24" customHeight="1" x14ac:dyDescent="0.55000000000000004">
      <c r="B20" s="2" t="s">
        <v>136</v>
      </c>
      <c r="D20" s="3">
        <v>0</v>
      </c>
      <c r="F20" s="3">
        <v>0</v>
      </c>
      <c r="H20" s="3">
        <v>0</v>
      </c>
      <c r="J20" s="3">
        <v>0</v>
      </c>
      <c r="L20" s="3">
        <v>96000</v>
      </c>
      <c r="N20" s="3">
        <v>2777234179</v>
      </c>
      <c r="P20" s="3">
        <v>2271205439</v>
      </c>
      <c r="R20" s="3">
        <v>506028740</v>
      </c>
    </row>
    <row r="21" spans="2:18" ht="24" customHeight="1" x14ac:dyDescent="0.55000000000000004">
      <c r="B21" s="2" t="s">
        <v>156</v>
      </c>
      <c r="D21" s="3">
        <v>0</v>
      </c>
      <c r="F21" s="3">
        <v>0</v>
      </c>
      <c r="H21" s="3">
        <v>0</v>
      </c>
      <c r="J21" s="3">
        <v>0</v>
      </c>
      <c r="L21" s="3">
        <v>3700</v>
      </c>
      <c r="N21" s="3">
        <v>2451655559</v>
      </c>
      <c r="P21" s="3">
        <v>2015949094</v>
      </c>
      <c r="R21" s="3">
        <v>435706465</v>
      </c>
    </row>
    <row r="22" spans="2:18" ht="24" customHeight="1" x14ac:dyDescent="0.55000000000000004">
      <c r="B22" s="2" t="s">
        <v>181</v>
      </c>
      <c r="D22" s="3">
        <v>0</v>
      </c>
      <c r="F22" s="3">
        <v>0</v>
      </c>
      <c r="H22" s="3">
        <v>0</v>
      </c>
      <c r="J22" s="3">
        <v>0</v>
      </c>
      <c r="L22" s="3">
        <v>136883</v>
      </c>
      <c r="N22" s="3">
        <v>3727446854</v>
      </c>
      <c r="P22" s="3">
        <v>3308972702</v>
      </c>
      <c r="R22" s="3">
        <v>418474152</v>
      </c>
    </row>
    <row r="23" spans="2:18" ht="24" customHeight="1" x14ac:dyDescent="0.55000000000000004">
      <c r="B23" s="2" t="s">
        <v>119</v>
      </c>
      <c r="D23" s="3">
        <v>0</v>
      </c>
      <c r="F23" s="3">
        <v>0</v>
      </c>
      <c r="H23" s="3">
        <v>0</v>
      </c>
      <c r="J23" s="3">
        <v>0</v>
      </c>
      <c r="L23" s="3">
        <v>8700</v>
      </c>
      <c r="N23" s="3">
        <v>6105609162</v>
      </c>
      <c r="P23" s="3">
        <v>5687822285</v>
      </c>
      <c r="R23" s="3">
        <v>417786877</v>
      </c>
    </row>
    <row r="24" spans="2:18" ht="24" customHeight="1" x14ac:dyDescent="0.55000000000000004">
      <c r="B24" s="2" t="s">
        <v>96</v>
      </c>
      <c r="D24" s="3">
        <v>0</v>
      </c>
      <c r="F24" s="3">
        <v>0</v>
      </c>
      <c r="H24" s="3">
        <v>0</v>
      </c>
      <c r="J24" s="3">
        <v>0</v>
      </c>
      <c r="L24" s="3">
        <v>9900</v>
      </c>
      <c r="N24" s="3">
        <v>7092262297</v>
      </c>
      <c r="P24" s="3">
        <v>6691780894</v>
      </c>
      <c r="R24" s="3">
        <v>400481403</v>
      </c>
    </row>
    <row r="25" spans="2:18" ht="24" customHeight="1" x14ac:dyDescent="0.55000000000000004">
      <c r="B25" s="2" t="s">
        <v>161</v>
      </c>
      <c r="D25" s="3">
        <v>0</v>
      </c>
      <c r="F25" s="3">
        <v>0</v>
      </c>
      <c r="H25" s="3">
        <v>0</v>
      </c>
      <c r="J25" s="3">
        <v>0</v>
      </c>
      <c r="L25" s="3">
        <v>7800</v>
      </c>
      <c r="N25" s="3">
        <v>4601555820</v>
      </c>
      <c r="P25" s="3">
        <v>4211236575</v>
      </c>
      <c r="R25" s="3">
        <v>390319245</v>
      </c>
    </row>
    <row r="26" spans="2:18" ht="24" customHeight="1" x14ac:dyDescent="0.55000000000000004">
      <c r="B26" s="2" t="s">
        <v>207</v>
      </c>
      <c r="D26" s="3">
        <v>0</v>
      </c>
      <c r="F26" s="3">
        <v>0</v>
      </c>
      <c r="H26" s="3">
        <v>0</v>
      </c>
      <c r="J26" s="3">
        <v>0</v>
      </c>
      <c r="L26" s="3">
        <v>10000</v>
      </c>
      <c r="N26" s="3">
        <v>10000000000</v>
      </c>
      <c r="P26" s="3">
        <v>9711759937</v>
      </c>
      <c r="R26" s="3">
        <v>288240063</v>
      </c>
    </row>
    <row r="27" spans="2:18" ht="24" customHeight="1" x14ac:dyDescent="0.55000000000000004">
      <c r="B27" s="2" t="s">
        <v>97</v>
      </c>
      <c r="D27" s="3">
        <v>0</v>
      </c>
      <c r="F27" s="3">
        <v>0</v>
      </c>
      <c r="H27" s="3">
        <v>0</v>
      </c>
      <c r="J27" s="3">
        <v>0</v>
      </c>
      <c r="L27" s="3">
        <v>4400</v>
      </c>
      <c r="N27" s="3">
        <v>3214259315</v>
      </c>
      <c r="P27" s="3">
        <v>2944306819</v>
      </c>
      <c r="R27" s="3">
        <v>269952496</v>
      </c>
    </row>
    <row r="28" spans="2:18" ht="24" customHeight="1" x14ac:dyDescent="0.55000000000000004">
      <c r="B28" s="2" t="s">
        <v>172</v>
      </c>
      <c r="D28" s="3">
        <v>0</v>
      </c>
      <c r="F28" s="3">
        <v>0</v>
      </c>
      <c r="H28" s="3">
        <v>0</v>
      </c>
      <c r="J28" s="3">
        <v>0</v>
      </c>
      <c r="L28" s="3">
        <v>5000</v>
      </c>
      <c r="N28" s="3">
        <v>4693609131</v>
      </c>
      <c r="P28" s="3">
        <v>4462768341</v>
      </c>
      <c r="R28" s="3">
        <v>230840790</v>
      </c>
    </row>
    <row r="29" spans="2:18" ht="24" customHeight="1" x14ac:dyDescent="0.55000000000000004">
      <c r="B29" s="2" t="s">
        <v>118</v>
      </c>
      <c r="D29" s="3">
        <v>0</v>
      </c>
      <c r="F29" s="3">
        <v>0</v>
      </c>
      <c r="H29" s="3">
        <v>0</v>
      </c>
      <c r="J29" s="3">
        <v>0</v>
      </c>
      <c r="L29" s="3">
        <v>28929</v>
      </c>
      <c r="N29" s="3">
        <v>2509314302</v>
      </c>
      <c r="P29" s="3">
        <v>2319241767</v>
      </c>
      <c r="R29" s="3">
        <v>190072535</v>
      </c>
    </row>
    <row r="30" spans="2:18" ht="24" customHeight="1" x14ac:dyDescent="0.55000000000000004">
      <c r="B30" s="2" t="s">
        <v>188</v>
      </c>
      <c r="D30" s="3">
        <v>0</v>
      </c>
      <c r="F30" s="3">
        <v>0</v>
      </c>
      <c r="H30" s="3">
        <v>0</v>
      </c>
      <c r="J30" s="3">
        <v>0</v>
      </c>
      <c r="L30" s="3">
        <v>8000</v>
      </c>
      <c r="N30" s="3">
        <v>7101912545</v>
      </c>
      <c r="P30" s="3">
        <v>6977264400</v>
      </c>
      <c r="R30" s="3">
        <v>124648145</v>
      </c>
    </row>
    <row r="31" spans="2:18" ht="24" customHeight="1" x14ac:dyDescent="0.55000000000000004">
      <c r="B31" s="2" t="s">
        <v>182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5000000000</v>
      </c>
      <c r="P31" s="3">
        <v>4934894287</v>
      </c>
      <c r="R31" s="3">
        <v>65105713</v>
      </c>
    </row>
    <row r="32" spans="2:18" ht="24" customHeight="1" x14ac:dyDescent="0.55000000000000004">
      <c r="B32" s="2" t="s">
        <v>122</v>
      </c>
      <c r="D32" s="3">
        <v>0</v>
      </c>
      <c r="F32" s="3">
        <v>0</v>
      </c>
      <c r="H32" s="3">
        <v>0</v>
      </c>
      <c r="J32" s="3">
        <v>0</v>
      </c>
      <c r="L32" s="3">
        <v>1700</v>
      </c>
      <c r="N32" s="3">
        <v>1291096950</v>
      </c>
      <c r="P32" s="3">
        <v>1264116072</v>
      </c>
      <c r="R32" s="3">
        <v>26980878</v>
      </c>
    </row>
    <row r="33" spans="2:18" ht="24" customHeight="1" x14ac:dyDescent="0.55000000000000004">
      <c r="B33" s="2" t="s">
        <v>235</v>
      </c>
      <c r="D33" s="3">
        <v>0</v>
      </c>
      <c r="F33" s="3">
        <v>0</v>
      </c>
      <c r="H33" s="3">
        <v>0</v>
      </c>
      <c r="J33" s="3">
        <v>0</v>
      </c>
      <c r="L33" s="3">
        <v>6000</v>
      </c>
      <c r="N33" s="3">
        <v>5865496692</v>
      </c>
      <c r="P33" s="3">
        <v>5842058680</v>
      </c>
      <c r="R33" s="3">
        <v>23438012</v>
      </c>
    </row>
    <row r="34" spans="2:18" ht="24" customHeight="1" x14ac:dyDescent="0.55000000000000004">
      <c r="B34" s="2" t="s">
        <v>169</v>
      </c>
      <c r="D34" s="3">
        <v>0</v>
      </c>
      <c r="F34" s="3">
        <v>0</v>
      </c>
      <c r="H34" s="3">
        <v>0</v>
      </c>
      <c r="J34" s="3">
        <v>0</v>
      </c>
      <c r="L34" s="3">
        <v>940</v>
      </c>
      <c r="N34" s="3">
        <v>25434561</v>
      </c>
      <c r="P34" s="3">
        <v>16753917</v>
      </c>
      <c r="R34" s="3">
        <v>8680644</v>
      </c>
    </row>
    <row r="35" spans="2:18" ht="24" customHeight="1" x14ac:dyDescent="0.55000000000000004">
      <c r="B35" s="2" t="s">
        <v>189</v>
      </c>
      <c r="D35" s="3">
        <v>0</v>
      </c>
      <c r="F35" s="3">
        <v>0</v>
      </c>
      <c r="H35" s="3">
        <v>0</v>
      </c>
      <c r="J35" s="3">
        <v>0</v>
      </c>
      <c r="L35" s="3">
        <v>600</v>
      </c>
      <c r="N35" s="3">
        <v>526764510</v>
      </c>
      <c r="P35" s="3">
        <v>520894395</v>
      </c>
      <c r="R35" s="3">
        <v>5870115</v>
      </c>
    </row>
    <row r="36" spans="2:18" ht="24" customHeight="1" x14ac:dyDescent="0.55000000000000004">
      <c r="B36" s="2" t="s">
        <v>147</v>
      </c>
      <c r="D36" s="3">
        <v>0</v>
      </c>
      <c r="F36" s="3">
        <v>0</v>
      </c>
      <c r="H36" s="3">
        <v>0</v>
      </c>
      <c r="J36" s="3">
        <v>0</v>
      </c>
      <c r="L36" s="3">
        <v>100</v>
      </c>
      <c r="N36" s="3">
        <v>77388972</v>
      </c>
      <c r="P36" s="3">
        <v>73636650</v>
      </c>
      <c r="R36" s="3">
        <v>3752322</v>
      </c>
    </row>
    <row r="37" spans="2:18" ht="24" customHeight="1" x14ac:dyDescent="0.55000000000000004">
      <c r="B37" s="2" t="s">
        <v>137</v>
      </c>
      <c r="D37" s="3">
        <v>0</v>
      </c>
      <c r="F37" s="3">
        <v>0</v>
      </c>
      <c r="H37" s="3">
        <v>0</v>
      </c>
      <c r="J37" s="3">
        <v>0</v>
      </c>
      <c r="L37" s="3">
        <v>100</v>
      </c>
      <c r="N37" s="3">
        <v>68323616</v>
      </c>
      <c r="P37" s="3">
        <v>65060788</v>
      </c>
      <c r="R37" s="3">
        <v>3262828</v>
      </c>
    </row>
    <row r="38" spans="2:18" ht="24" customHeight="1" x14ac:dyDescent="0.55000000000000004">
      <c r="B38" s="2" t="s">
        <v>187</v>
      </c>
      <c r="D38" s="3">
        <v>0</v>
      </c>
      <c r="F38" s="3">
        <v>0</v>
      </c>
      <c r="H38" s="3">
        <v>0</v>
      </c>
      <c r="J38" s="3">
        <v>0</v>
      </c>
      <c r="L38" s="3">
        <v>71</v>
      </c>
      <c r="N38" s="3">
        <v>1168060</v>
      </c>
      <c r="P38" s="3">
        <v>910468</v>
      </c>
      <c r="R38" s="3">
        <v>257592</v>
      </c>
    </row>
    <row r="39" spans="2:18" ht="24" customHeight="1" x14ac:dyDescent="0.55000000000000004">
      <c r="B39" s="2" t="s">
        <v>243</v>
      </c>
      <c r="D39" s="3">
        <v>0</v>
      </c>
      <c r="F39" s="3">
        <v>0</v>
      </c>
      <c r="H39" s="3">
        <v>0</v>
      </c>
      <c r="J39" s="3">
        <v>0</v>
      </c>
      <c r="L39" s="3">
        <v>16</v>
      </c>
      <c r="N39" s="3">
        <v>16000000</v>
      </c>
      <c r="P39" s="3">
        <v>15876334</v>
      </c>
      <c r="R39" s="3">
        <v>123666</v>
      </c>
    </row>
    <row r="40" spans="2:18" ht="24" customHeight="1" x14ac:dyDescent="0.55000000000000004">
      <c r="B40" s="2" t="s">
        <v>121</v>
      </c>
      <c r="D40" s="3">
        <v>0</v>
      </c>
      <c r="F40" s="3">
        <v>0</v>
      </c>
      <c r="H40" s="3">
        <v>0</v>
      </c>
      <c r="J40" s="3">
        <v>0</v>
      </c>
      <c r="L40" s="3">
        <v>9</v>
      </c>
      <c r="N40" s="3">
        <v>9000000</v>
      </c>
      <c r="P40" s="3">
        <v>8998368</v>
      </c>
      <c r="R40" s="3">
        <v>1632</v>
      </c>
    </row>
    <row r="41" spans="2:18" ht="24" customHeight="1" x14ac:dyDescent="0.55000000000000004">
      <c r="B41" s="2" t="s">
        <v>14</v>
      </c>
      <c r="D41" s="3">
        <v>0</v>
      </c>
      <c r="F41" s="3">
        <v>0</v>
      </c>
      <c r="H41" s="3">
        <v>0</v>
      </c>
      <c r="J41" s="3">
        <v>0</v>
      </c>
      <c r="L41" s="3">
        <v>724529</v>
      </c>
      <c r="N41" s="3">
        <v>4239720006</v>
      </c>
      <c r="P41" s="3">
        <v>4242084329</v>
      </c>
      <c r="R41" s="3">
        <v>-2364323</v>
      </c>
    </row>
    <row r="42" spans="2:18" ht="25.5" customHeight="1" x14ac:dyDescent="0.55000000000000004">
      <c r="B42" s="2" t="s">
        <v>242</v>
      </c>
      <c r="D42" s="3">
        <v>0</v>
      </c>
      <c r="F42" s="3">
        <v>0</v>
      </c>
      <c r="H42" s="3">
        <v>0</v>
      </c>
      <c r="J42" s="3">
        <v>0</v>
      </c>
      <c r="L42" s="3">
        <v>7000</v>
      </c>
      <c r="N42" s="3">
        <v>5689968507</v>
      </c>
      <c r="P42" s="3">
        <v>5694565950</v>
      </c>
      <c r="R42" s="3">
        <v>-4597443</v>
      </c>
    </row>
    <row r="43" spans="2:18" ht="24" customHeight="1" x14ac:dyDescent="0.55000000000000004">
      <c r="B43" s="2" t="s">
        <v>13</v>
      </c>
      <c r="D43" s="3">
        <v>0</v>
      </c>
      <c r="F43" s="3">
        <v>0</v>
      </c>
      <c r="H43" s="3">
        <v>0</v>
      </c>
      <c r="J43" s="3">
        <v>0</v>
      </c>
      <c r="L43" s="3">
        <v>200000</v>
      </c>
      <c r="N43" s="3">
        <v>6069085986</v>
      </c>
      <c r="P43" s="3">
        <v>6322158000</v>
      </c>
      <c r="R43" s="3">
        <v>-253072014</v>
      </c>
    </row>
    <row r="44" spans="2:18" ht="24" customHeight="1" x14ac:dyDescent="0.55000000000000004">
      <c r="B44" s="2" t="s">
        <v>222</v>
      </c>
      <c r="D44" s="3">
        <v>32609</v>
      </c>
      <c r="F44" s="3">
        <v>3203567053</v>
      </c>
      <c r="H44" s="3">
        <v>3480129654</v>
      </c>
      <c r="J44" s="3">
        <v>-276562601</v>
      </c>
      <c r="L44" s="3">
        <v>32609</v>
      </c>
      <c r="N44" s="3">
        <v>3203567053</v>
      </c>
      <c r="P44" s="3">
        <v>3480129654</v>
      </c>
      <c r="R44" s="3">
        <v>-276562601</v>
      </c>
    </row>
    <row r="45" spans="2:18" x14ac:dyDescent="0.55000000000000004">
      <c r="D45" s="3"/>
      <c r="F45" s="3"/>
      <c r="H45" s="3"/>
      <c r="J45" s="3"/>
      <c r="L45" s="3"/>
      <c r="N45" s="3"/>
      <c r="P45" s="3"/>
      <c r="R45" s="3"/>
    </row>
    <row r="46" spans="2:18" ht="21.75" thickBot="1" x14ac:dyDescent="0.6">
      <c r="B46" s="32" t="s">
        <v>80</v>
      </c>
      <c r="D46" s="10">
        <f>SUM(D10:D45)</f>
        <v>53116</v>
      </c>
      <c r="F46" s="10">
        <f>SUM(F10:F45)</f>
        <v>21644100131</v>
      </c>
      <c r="H46" s="10">
        <f>SUM(H10:H45)</f>
        <v>20238996761</v>
      </c>
      <c r="J46" s="10">
        <f>SUM(J10:J45)</f>
        <v>1405103370</v>
      </c>
      <c r="L46" s="10">
        <f>SUM(L10:L45)</f>
        <v>1957202</v>
      </c>
      <c r="N46" s="10">
        <f>SUM(N10:N45)</f>
        <v>183300135354</v>
      </c>
      <c r="P46" s="10">
        <f>SUM(P10:P45)</f>
        <v>170754747637</v>
      </c>
      <c r="R46" s="10">
        <f>SUM(R10:R45)</f>
        <v>12545387717</v>
      </c>
    </row>
    <row r="47" spans="2:18" ht="21.75" thickTop="1" x14ac:dyDescent="0.55000000000000004"/>
    <row r="48" spans="2:18" ht="26.25" x14ac:dyDescent="0.65">
      <c r="J48" s="27">
        <v>13</v>
      </c>
    </row>
  </sheetData>
  <sortState xmlns:xlrd2="http://schemas.microsoft.com/office/spreadsheetml/2017/richdata2" ref="B10:R44">
    <sortCondition descending="1" ref="R10:R4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" bottom="0" header="0" footer="0"/>
  <pageSetup paperSize="9" scale="57" orientation="portrait" r:id="rId1"/>
  <rowBreaks count="2" manualBreakCount="2">
    <brk id="27" max="16383" man="1"/>
    <brk id="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2"/>
  <sheetViews>
    <sheetView rightToLeft="1" view="pageBreakPreview" topLeftCell="A37" zoomScaleNormal="100" zoomScaleSheetLayoutView="100" workbookViewId="0">
      <selection activeCell="D41" sqref="D4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7"/>
      <c r="R2" s="17"/>
      <c r="S2" s="17"/>
      <c r="T2" s="17"/>
      <c r="U2" s="17"/>
    </row>
    <row r="3" spans="2:28" ht="30" x14ac:dyDescent="0.6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7"/>
      <c r="R3" s="17"/>
    </row>
    <row r="4" spans="2:28" ht="30" x14ac:dyDescent="0.6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7"/>
      <c r="R4" s="17"/>
    </row>
    <row r="6" spans="2:28" s="2" customFormat="1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25" t="s">
        <v>49</v>
      </c>
      <c r="D7" s="126" t="s">
        <v>47</v>
      </c>
      <c r="E7" s="126" t="s">
        <v>47</v>
      </c>
      <c r="F7" s="126" t="s">
        <v>47</v>
      </c>
      <c r="G7" s="126" t="s">
        <v>47</v>
      </c>
      <c r="H7" s="126" t="s">
        <v>47</v>
      </c>
      <c r="I7" s="126" t="s">
        <v>47</v>
      </c>
      <c r="J7" s="126" t="s">
        <v>47</v>
      </c>
      <c r="L7" s="126" t="s">
        <v>48</v>
      </c>
      <c r="M7" s="126" t="s">
        <v>48</v>
      </c>
      <c r="N7" s="126" t="s">
        <v>48</v>
      </c>
      <c r="O7" s="126" t="s">
        <v>48</v>
      </c>
      <c r="P7" s="126" t="s">
        <v>48</v>
      </c>
      <c r="Q7" s="126" t="s">
        <v>48</v>
      </c>
      <c r="R7" s="126" t="s">
        <v>48</v>
      </c>
    </row>
    <row r="8" spans="2:28" s="52" customFormat="1" ht="63" customHeight="1" x14ac:dyDescent="0.75">
      <c r="B8" s="125" t="s">
        <v>49</v>
      </c>
      <c r="D8" s="159" t="s">
        <v>69</v>
      </c>
      <c r="E8" s="53"/>
      <c r="F8" s="159" t="s">
        <v>66</v>
      </c>
      <c r="G8" s="53"/>
      <c r="H8" s="159" t="s">
        <v>67</v>
      </c>
      <c r="I8" s="53"/>
      <c r="J8" s="159" t="s">
        <v>70</v>
      </c>
      <c r="L8" s="159" t="s">
        <v>69</v>
      </c>
      <c r="M8" s="53"/>
      <c r="N8" s="159" t="s">
        <v>66</v>
      </c>
      <c r="O8" s="53"/>
      <c r="P8" s="159" t="s">
        <v>67</v>
      </c>
      <c r="Q8" s="53"/>
      <c r="R8" s="159" t="s">
        <v>70</v>
      </c>
    </row>
    <row r="9" spans="2:28" ht="21.75" x14ac:dyDescent="0.6">
      <c r="B9" s="50" t="s">
        <v>156</v>
      </c>
      <c r="C9" s="4"/>
      <c r="D9" s="54">
        <v>0</v>
      </c>
      <c r="E9" s="4"/>
      <c r="F9" s="54">
        <v>1073445403</v>
      </c>
      <c r="G9" s="4"/>
      <c r="H9" s="54">
        <v>0</v>
      </c>
      <c r="I9" s="4"/>
      <c r="J9" s="54">
        <v>1073445403</v>
      </c>
      <c r="K9" s="4"/>
      <c r="L9" s="54">
        <v>0</v>
      </c>
      <c r="M9" s="4"/>
      <c r="N9" s="54">
        <v>6305809300</v>
      </c>
      <c r="O9" s="4"/>
      <c r="P9" s="54">
        <v>435706465</v>
      </c>
      <c r="Q9" s="4"/>
      <c r="R9" s="54">
        <v>6741515765</v>
      </c>
    </row>
    <row r="10" spans="2:28" ht="21.75" x14ac:dyDescent="0.6">
      <c r="B10" s="4" t="s">
        <v>119</v>
      </c>
      <c r="C10" s="4"/>
      <c r="D10" s="29">
        <v>0</v>
      </c>
      <c r="E10" s="4"/>
      <c r="F10" s="29">
        <v>669262674</v>
      </c>
      <c r="G10" s="4"/>
      <c r="H10" s="29">
        <v>0</v>
      </c>
      <c r="I10" s="4"/>
      <c r="J10" s="29">
        <v>669262674</v>
      </c>
      <c r="K10" s="4"/>
      <c r="L10" s="29">
        <v>0</v>
      </c>
      <c r="M10" s="4"/>
      <c r="N10" s="29">
        <v>1976408389</v>
      </c>
      <c r="O10" s="4"/>
      <c r="P10" s="29">
        <v>417786877</v>
      </c>
      <c r="Q10" s="4"/>
      <c r="R10" s="29">
        <v>2394195266</v>
      </c>
    </row>
    <row r="11" spans="2:28" ht="21.75" x14ac:dyDescent="0.6">
      <c r="B11" s="4" t="s">
        <v>161</v>
      </c>
      <c r="C11" s="4"/>
      <c r="D11" s="29">
        <v>0</v>
      </c>
      <c r="E11" s="4"/>
      <c r="F11" s="29">
        <v>415272918</v>
      </c>
      <c r="G11" s="4"/>
      <c r="H11" s="29">
        <v>0</v>
      </c>
      <c r="I11" s="4"/>
      <c r="J11" s="29">
        <v>415272918</v>
      </c>
      <c r="K11" s="4"/>
      <c r="L11" s="29">
        <v>0</v>
      </c>
      <c r="M11" s="4"/>
      <c r="N11" s="29">
        <v>1553741839</v>
      </c>
      <c r="O11" s="4"/>
      <c r="P11" s="29">
        <v>390319245</v>
      </c>
      <c r="Q11" s="4"/>
      <c r="R11" s="29">
        <v>1944061084</v>
      </c>
    </row>
    <row r="12" spans="2:28" ht="21.75" x14ac:dyDescent="0.6">
      <c r="B12" s="4" t="s">
        <v>158</v>
      </c>
      <c r="C12" s="4"/>
      <c r="D12" s="29">
        <v>0</v>
      </c>
      <c r="E12" s="4"/>
      <c r="F12" s="29">
        <v>0</v>
      </c>
      <c r="G12" s="4"/>
      <c r="H12" s="29">
        <v>1636306157</v>
      </c>
      <c r="I12" s="4"/>
      <c r="J12" s="29">
        <v>1636306157</v>
      </c>
      <c r="K12" s="4"/>
      <c r="L12" s="29">
        <v>0</v>
      </c>
      <c r="M12" s="4"/>
      <c r="N12" s="29">
        <v>0</v>
      </c>
      <c r="O12" s="4"/>
      <c r="P12" s="29">
        <v>1636306157</v>
      </c>
      <c r="Q12" s="4"/>
      <c r="R12" s="29">
        <v>1636306157</v>
      </c>
    </row>
    <row r="13" spans="2:28" ht="21.75" x14ac:dyDescent="0.6">
      <c r="B13" s="4" t="s">
        <v>172</v>
      </c>
      <c r="C13" s="4"/>
      <c r="D13" s="29">
        <v>0</v>
      </c>
      <c r="E13" s="4"/>
      <c r="F13" s="29">
        <v>508458726</v>
      </c>
      <c r="G13" s="4"/>
      <c r="H13" s="29">
        <v>0</v>
      </c>
      <c r="I13" s="4"/>
      <c r="J13" s="29">
        <v>508458726</v>
      </c>
      <c r="K13" s="4"/>
      <c r="L13" s="29">
        <v>0</v>
      </c>
      <c r="M13" s="4"/>
      <c r="N13" s="29">
        <v>1119149294</v>
      </c>
      <c r="O13" s="4"/>
      <c r="P13" s="29">
        <v>230840790</v>
      </c>
      <c r="Q13" s="4"/>
      <c r="R13" s="29">
        <v>1349990084</v>
      </c>
    </row>
    <row r="14" spans="2:28" ht="21.75" x14ac:dyDescent="0.6">
      <c r="B14" s="4" t="s">
        <v>171</v>
      </c>
      <c r="C14" s="4"/>
      <c r="D14" s="29">
        <v>0</v>
      </c>
      <c r="E14" s="4"/>
      <c r="F14" s="29">
        <v>0</v>
      </c>
      <c r="G14" s="4"/>
      <c r="H14" s="29">
        <v>0</v>
      </c>
      <c r="I14" s="4"/>
      <c r="J14" s="29">
        <v>0</v>
      </c>
      <c r="K14" s="4"/>
      <c r="L14" s="29">
        <v>0</v>
      </c>
      <c r="M14" s="4"/>
      <c r="N14" s="29">
        <v>0</v>
      </c>
      <c r="O14" s="4"/>
      <c r="P14" s="29">
        <v>1099800625</v>
      </c>
      <c r="Q14" s="4"/>
      <c r="R14" s="29">
        <v>1099800625</v>
      </c>
    </row>
    <row r="15" spans="2:28" ht="21.75" x14ac:dyDescent="0.6">
      <c r="B15" s="4" t="s">
        <v>179</v>
      </c>
      <c r="C15" s="4"/>
      <c r="D15" s="29">
        <v>0</v>
      </c>
      <c r="E15" s="4"/>
      <c r="F15" s="29">
        <v>0</v>
      </c>
      <c r="G15" s="4"/>
      <c r="H15" s="29">
        <v>0</v>
      </c>
      <c r="I15" s="4"/>
      <c r="J15" s="29">
        <v>0</v>
      </c>
      <c r="K15" s="4"/>
      <c r="L15" s="29">
        <v>0</v>
      </c>
      <c r="M15" s="4"/>
      <c r="N15" s="29">
        <v>0</v>
      </c>
      <c r="O15" s="4"/>
      <c r="P15" s="29">
        <v>833435614</v>
      </c>
      <c r="Q15" s="4"/>
      <c r="R15" s="29">
        <v>833435614</v>
      </c>
    </row>
    <row r="16" spans="2:28" ht="21.75" x14ac:dyDescent="0.6">
      <c r="B16" s="4" t="s">
        <v>163</v>
      </c>
      <c r="C16" s="4"/>
      <c r="D16" s="29">
        <v>0</v>
      </c>
      <c r="E16" s="4"/>
      <c r="F16" s="29">
        <v>0</v>
      </c>
      <c r="G16" s="4"/>
      <c r="H16" s="29">
        <v>0</v>
      </c>
      <c r="I16" s="4"/>
      <c r="J16" s="29">
        <v>0</v>
      </c>
      <c r="K16" s="4"/>
      <c r="L16" s="29">
        <v>0</v>
      </c>
      <c r="M16" s="4"/>
      <c r="N16" s="29">
        <v>0</v>
      </c>
      <c r="O16" s="4"/>
      <c r="P16" s="29">
        <v>775084367</v>
      </c>
      <c r="Q16" s="4"/>
      <c r="R16" s="29">
        <v>775084367</v>
      </c>
    </row>
    <row r="17" spans="2:18" ht="21.75" x14ac:dyDescent="0.6">
      <c r="B17" s="4" t="s">
        <v>170</v>
      </c>
      <c r="C17" s="4"/>
      <c r="D17" s="29">
        <v>0</v>
      </c>
      <c r="E17" s="4"/>
      <c r="F17" s="29">
        <v>0</v>
      </c>
      <c r="G17" s="4"/>
      <c r="H17" s="29">
        <v>0</v>
      </c>
      <c r="I17" s="4"/>
      <c r="J17" s="29">
        <v>0</v>
      </c>
      <c r="K17" s="4"/>
      <c r="L17" s="29">
        <v>0</v>
      </c>
      <c r="M17" s="4"/>
      <c r="N17" s="29">
        <v>0</v>
      </c>
      <c r="O17" s="4"/>
      <c r="P17" s="29">
        <v>692474467</v>
      </c>
      <c r="Q17" s="4"/>
      <c r="R17" s="29">
        <v>692474467</v>
      </c>
    </row>
    <row r="18" spans="2:18" ht="21.75" x14ac:dyDescent="0.6">
      <c r="B18" s="4" t="s">
        <v>146</v>
      </c>
      <c r="C18" s="4"/>
      <c r="D18" s="29">
        <v>0</v>
      </c>
      <c r="E18" s="4"/>
      <c r="F18" s="29">
        <v>0</v>
      </c>
      <c r="G18" s="4"/>
      <c r="H18" s="29">
        <v>0</v>
      </c>
      <c r="I18" s="4"/>
      <c r="J18" s="29">
        <v>0</v>
      </c>
      <c r="K18" s="4"/>
      <c r="L18" s="29">
        <v>0</v>
      </c>
      <c r="M18" s="4"/>
      <c r="N18" s="29">
        <v>0</v>
      </c>
      <c r="O18" s="4"/>
      <c r="P18" s="29">
        <v>681109250</v>
      </c>
      <c r="Q18" s="4"/>
      <c r="R18" s="29">
        <v>681109250</v>
      </c>
    </row>
    <row r="19" spans="2:18" ht="21.75" x14ac:dyDescent="0.6">
      <c r="B19" s="4" t="s">
        <v>175</v>
      </c>
      <c r="C19" s="4"/>
      <c r="D19" s="29">
        <v>0</v>
      </c>
      <c r="E19" s="4"/>
      <c r="F19" s="29">
        <v>0</v>
      </c>
      <c r="G19" s="4"/>
      <c r="H19" s="29">
        <v>0</v>
      </c>
      <c r="I19" s="4"/>
      <c r="J19" s="29">
        <v>0</v>
      </c>
      <c r="K19" s="4"/>
      <c r="L19" s="29">
        <v>0</v>
      </c>
      <c r="M19" s="4"/>
      <c r="N19" s="29">
        <v>0</v>
      </c>
      <c r="O19" s="4"/>
      <c r="P19" s="29">
        <v>555910638</v>
      </c>
      <c r="Q19" s="4"/>
      <c r="R19" s="29">
        <v>555910638</v>
      </c>
    </row>
    <row r="20" spans="2:18" ht="21.75" x14ac:dyDescent="0.6">
      <c r="B20" s="4" t="s">
        <v>96</v>
      </c>
      <c r="C20" s="4"/>
      <c r="D20" s="29">
        <v>0</v>
      </c>
      <c r="E20" s="4"/>
      <c r="F20" s="29">
        <v>123239559</v>
      </c>
      <c r="G20" s="4"/>
      <c r="H20" s="29">
        <v>0</v>
      </c>
      <c r="I20" s="4"/>
      <c r="J20" s="29">
        <v>123239559</v>
      </c>
      <c r="K20" s="4"/>
      <c r="L20" s="29">
        <v>0</v>
      </c>
      <c r="M20" s="4"/>
      <c r="N20" s="29">
        <v>123633637</v>
      </c>
      <c r="O20" s="4"/>
      <c r="P20" s="29">
        <v>400481403</v>
      </c>
      <c r="Q20" s="4"/>
      <c r="R20" s="29">
        <v>524115040</v>
      </c>
    </row>
    <row r="21" spans="2:18" ht="21.75" x14ac:dyDescent="0.6">
      <c r="B21" s="4" t="s">
        <v>98</v>
      </c>
      <c r="C21" s="4"/>
      <c r="D21" s="29">
        <v>0</v>
      </c>
      <c r="E21" s="4"/>
      <c r="F21" s="29">
        <v>138984805</v>
      </c>
      <c r="G21" s="4"/>
      <c r="H21" s="29">
        <v>0</v>
      </c>
      <c r="I21" s="4"/>
      <c r="J21" s="29">
        <v>138984805</v>
      </c>
      <c r="K21" s="4"/>
      <c r="L21" s="29">
        <v>0</v>
      </c>
      <c r="M21" s="4"/>
      <c r="N21" s="29">
        <v>506288219</v>
      </c>
      <c r="O21" s="4"/>
      <c r="P21" s="29">
        <v>0</v>
      </c>
      <c r="Q21" s="4"/>
      <c r="R21" s="29">
        <v>506288219</v>
      </c>
    </row>
    <row r="22" spans="2:18" ht="21.75" x14ac:dyDescent="0.6">
      <c r="B22" s="4" t="s">
        <v>211</v>
      </c>
      <c r="C22" s="4"/>
      <c r="D22" s="29">
        <v>0</v>
      </c>
      <c r="E22" s="4"/>
      <c r="F22" s="29">
        <v>279429944</v>
      </c>
      <c r="G22" s="4"/>
      <c r="H22" s="29">
        <v>0</v>
      </c>
      <c r="I22" s="4"/>
      <c r="J22" s="29">
        <v>279429944</v>
      </c>
      <c r="K22" s="4"/>
      <c r="L22" s="29">
        <v>0</v>
      </c>
      <c r="M22" s="4"/>
      <c r="N22" s="29">
        <v>474044065</v>
      </c>
      <c r="O22" s="4"/>
      <c r="P22" s="29">
        <v>0</v>
      </c>
      <c r="Q22" s="4"/>
      <c r="R22" s="29">
        <v>474044065</v>
      </c>
    </row>
    <row r="23" spans="2:18" ht="21.75" x14ac:dyDescent="0.6">
      <c r="B23" s="4" t="s">
        <v>97</v>
      </c>
      <c r="C23" s="4"/>
      <c r="D23" s="29">
        <v>0</v>
      </c>
      <c r="E23" s="4"/>
      <c r="F23" s="29">
        <v>106421907</v>
      </c>
      <c r="G23" s="4"/>
      <c r="H23" s="29">
        <v>0</v>
      </c>
      <c r="I23" s="4"/>
      <c r="J23" s="29">
        <v>106421907</v>
      </c>
      <c r="K23" s="4"/>
      <c r="L23" s="29">
        <v>0</v>
      </c>
      <c r="M23" s="4"/>
      <c r="N23" s="29">
        <v>200309799</v>
      </c>
      <c r="O23" s="4"/>
      <c r="P23" s="29">
        <v>269952496</v>
      </c>
      <c r="Q23" s="4"/>
      <c r="R23" s="29">
        <v>470262295</v>
      </c>
    </row>
    <row r="24" spans="2:18" ht="21.75" x14ac:dyDescent="0.6">
      <c r="B24" s="4" t="s">
        <v>141</v>
      </c>
      <c r="C24" s="4"/>
      <c r="D24" s="29">
        <v>32661490</v>
      </c>
      <c r="E24" s="4"/>
      <c r="F24" s="29">
        <v>92882592</v>
      </c>
      <c r="G24" s="4"/>
      <c r="H24" s="29">
        <v>0</v>
      </c>
      <c r="I24" s="4"/>
      <c r="J24" s="29">
        <v>125544082</v>
      </c>
      <c r="K24" s="4"/>
      <c r="L24" s="29">
        <v>237229672</v>
      </c>
      <c r="M24" s="4"/>
      <c r="N24" s="29">
        <v>205417502</v>
      </c>
      <c r="O24" s="4"/>
      <c r="P24" s="29">
        <v>0</v>
      </c>
      <c r="Q24" s="4"/>
      <c r="R24" s="29">
        <v>442647174</v>
      </c>
    </row>
    <row r="25" spans="2:18" ht="21.75" x14ac:dyDescent="0.6">
      <c r="B25" s="4" t="s">
        <v>208</v>
      </c>
      <c r="C25" s="4"/>
      <c r="D25" s="29">
        <v>0</v>
      </c>
      <c r="E25" s="4"/>
      <c r="F25" s="29">
        <v>231640508</v>
      </c>
      <c r="G25" s="4"/>
      <c r="H25" s="29">
        <v>0</v>
      </c>
      <c r="I25" s="4"/>
      <c r="J25" s="29">
        <v>231640508</v>
      </c>
      <c r="K25" s="4"/>
      <c r="L25" s="29">
        <v>0</v>
      </c>
      <c r="M25" s="4"/>
      <c r="N25" s="29">
        <v>413162642</v>
      </c>
      <c r="O25" s="4"/>
      <c r="P25" s="29">
        <v>0</v>
      </c>
      <c r="Q25" s="4"/>
      <c r="R25" s="29">
        <v>413162642</v>
      </c>
    </row>
    <row r="26" spans="2:18" ht="21.75" x14ac:dyDescent="0.6">
      <c r="B26" s="4" t="s">
        <v>207</v>
      </c>
      <c r="C26" s="4"/>
      <c r="D26" s="29">
        <v>0</v>
      </c>
      <c r="E26" s="4"/>
      <c r="F26" s="29">
        <v>0</v>
      </c>
      <c r="G26" s="4"/>
      <c r="H26" s="29">
        <v>0</v>
      </c>
      <c r="I26" s="4"/>
      <c r="J26" s="29">
        <v>0</v>
      </c>
      <c r="K26" s="4"/>
      <c r="L26" s="29">
        <v>0</v>
      </c>
      <c r="M26" s="4"/>
      <c r="N26" s="29">
        <v>0</v>
      </c>
      <c r="O26" s="4"/>
      <c r="P26" s="29">
        <v>288240063</v>
      </c>
      <c r="Q26" s="4"/>
      <c r="R26" s="29">
        <v>288240063</v>
      </c>
    </row>
    <row r="27" spans="2:18" ht="21.75" x14ac:dyDescent="0.6">
      <c r="B27" s="4" t="s">
        <v>214</v>
      </c>
      <c r="C27" s="4"/>
      <c r="D27" s="29">
        <v>0</v>
      </c>
      <c r="E27" s="4"/>
      <c r="F27" s="29">
        <v>153092247</v>
      </c>
      <c r="G27" s="4"/>
      <c r="H27" s="29">
        <v>0</v>
      </c>
      <c r="I27" s="4"/>
      <c r="J27" s="29">
        <v>153092247</v>
      </c>
      <c r="K27" s="4"/>
      <c r="L27" s="29">
        <v>0</v>
      </c>
      <c r="M27" s="4"/>
      <c r="N27" s="29">
        <v>266542438</v>
      </c>
      <c r="O27" s="4"/>
      <c r="P27" s="29">
        <v>0</v>
      </c>
      <c r="Q27" s="4"/>
      <c r="R27" s="29">
        <v>266542438</v>
      </c>
    </row>
    <row r="28" spans="2:18" ht="21.75" x14ac:dyDescent="0.6">
      <c r="B28" s="4" t="s">
        <v>217</v>
      </c>
      <c r="C28" s="4"/>
      <c r="D28" s="29">
        <v>0</v>
      </c>
      <c r="E28" s="4"/>
      <c r="F28" s="29">
        <v>137882205</v>
      </c>
      <c r="G28" s="4"/>
      <c r="H28" s="29">
        <v>0</v>
      </c>
      <c r="I28" s="4"/>
      <c r="J28" s="29">
        <v>137882205</v>
      </c>
      <c r="K28" s="4"/>
      <c r="L28" s="29">
        <v>0</v>
      </c>
      <c r="M28" s="4"/>
      <c r="N28" s="29">
        <v>264765863</v>
      </c>
      <c r="O28" s="4"/>
      <c r="P28" s="29">
        <v>0</v>
      </c>
      <c r="Q28" s="4"/>
      <c r="R28" s="29">
        <v>264765863</v>
      </c>
    </row>
    <row r="29" spans="2:18" ht="21.75" x14ac:dyDescent="0.6">
      <c r="B29" s="4" t="s">
        <v>122</v>
      </c>
      <c r="C29" s="4"/>
      <c r="D29" s="29">
        <v>0</v>
      </c>
      <c r="E29" s="4"/>
      <c r="F29" s="29">
        <v>136199709</v>
      </c>
      <c r="G29" s="4"/>
      <c r="H29" s="29">
        <v>0</v>
      </c>
      <c r="I29" s="4"/>
      <c r="J29" s="29">
        <v>136199709</v>
      </c>
      <c r="K29" s="4"/>
      <c r="L29" s="29">
        <v>0</v>
      </c>
      <c r="M29" s="4"/>
      <c r="N29" s="29">
        <v>120486595</v>
      </c>
      <c r="O29" s="4"/>
      <c r="P29" s="29">
        <v>26980878</v>
      </c>
      <c r="Q29" s="4"/>
      <c r="R29" s="29">
        <v>147467473</v>
      </c>
    </row>
    <row r="30" spans="2:18" ht="21.75" x14ac:dyDescent="0.6">
      <c r="B30" s="4" t="s">
        <v>188</v>
      </c>
      <c r="C30" s="4"/>
      <c r="D30" s="29">
        <v>0</v>
      </c>
      <c r="E30" s="4"/>
      <c r="F30" s="29">
        <v>8952777</v>
      </c>
      <c r="G30" s="4"/>
      <c r="H30" s="29">
        <v>0</v>
      </c>
      <c r="I30" s="4"/>
      <c r="J30" s="29">
        <v>8952777</v>
      </c>
      <c r="K30" s="4"/>
      <c r="L30" s="29">
        <v>0</v>
      </c>
      <c r="M30" s="4"/>
      <c r="N30" s="29">
        <v>11706785</v>
      </c>
      <c r="O30" s="4"/>
      <c r="P30" s="29">
        <v>124648145</v>
      </c>
      <c r="Q30" s="4"/>
      <c r="R30" s="29">
        <v>136354930</v>
      </c>
    </row>
    <row r="31" spans="2:18" ht="21.75" x14ac:dyDescent="0.6">
      <c r="B31" s="4" t="s">
        <v>182</v>
      </c>
      <c r="C31" s="4"/>
      <c r="D31" s="29">
        <v>0</v>
      </c>
      <c r="E31" s="4"/>
      <c r="F31" s="29">
        <v>0</v>
      </c>
      <c r="G31" s="4"/>
      <c r="H31" s="29">
        <v>0</v>
      </c>
      <c r="I31" s="4"/>
      <c r="J31" s="29">
        <v>0</v>
      </c>
      <c r="K31" s="4"/>
      <c r="L31" s="29">
        <v>0</v>
      </c>
      <c r="M31" s="4"/>
      <c r="N31" s="29">
        <v>0</v>
      </c>
      <c r="O31" s="4"/>
      <c r="P31" s="29">
        <v>65105713</v>
      </c>
      <c r="Q31" s="4"/>
      <c r="R31" s="29">
        <v>65105713</v>
      </c>
    </row>
    <row r="32" spans="2:18" ht="21.75" x14ac:dyDescent="0.6">
      <c r="B32" s="4" t="s">
        <v>235</v>
      </c>
      <c r="C32" s="4"/>
      <c r="D32" s="29">
        <v>0</v>
      </c>
      <c r="E32" s="4"/>
      <c r="F32" s="29">
        <v>0</v>
      </c>
      <c r="G32" s="4"/>
      <c r="H32" s="29">
        <v>0</v>
      </c>
      <c r="I32" s="4"/>
      <c r="J32" s="29">
        <v>0</v>
      </c>
      <c r="K32" s="4"/>
      <c r="L32" s="29">
        <v>0</v>
      </c>
      <c r="M32" s="4"/>
      <c r="N32" s="29">
        <v>0</v>
      </c>
      <c r="O32" s="4"/>
      <c r="P32" s="29">
        <v>23438012</v>
      </c>
      <c r="Q32" s="4"/>
      <c r="R32" s="29">
        <v>23438012</v>
      </c>
    </row>
    <row r="33" spans="2:18" ht="21.75" x14ac:dyDescent="0.6">
      <c r="B33" s="4" t="s">
        <v>189</v>
      </c>
      <c r="C33" s="4"/>
      <c r="D33" s="29">
        <v>0</v>
      </c>
      <c r="E33" s="4"/>
      <c r="F33" s="29">
        <v>0</v>
      </c>
      <c r="G33" s="4"/>
      <c r="H33" s="29">
        <v>0</v>
      </c>
      <c r="I33" s="4"/>
      <c r="J33" s="29">
        <v>0</v>
      </c>
      <c r="K33" s="4"/>
      <c r="L33" s="29">
        <v>0</v>
      </c>
      <c r="M33" s="4"/>
      <c r="N33" s="29">
        <v>0</v>
      </c>
      <c r="O33" s="4"/>
      <c r="P33" s="29">
        <v>5870115</v>
      </c>
      <c r="Q33" s="4"/>
      <c r="R33" s="29">
        <v>5870115</v>
      </c>
    </row>
    <row r="34" spans="2:18" ht="21.75" x14ac:dyDescent="0.6">
      <c r="B34" s="4" t="s">
        <v>147</v>
      </c>
      <c r="C34" s="4"/>
      <c r="D34" s="29">
        <v>0</v>
      </c>
      <c r="E34" s="4"/>
      <c r="F34" s="29">
        <v>0</v>
      </c>
      <c r="G34" s="4"/>
      <c r="H34" s="29">
        <v>0</v>
      </c>
      <c r="I34" s="4"/>
      <c r="J34" s="29">
        <v>0</v>
      </c>
      <c r="K34" s="4"/>
      <c r="L34" s="29">
        <v>0</v>
      </c>
      <c r="M34" s="4"/>
      <c r="N34" s="29">
        <v>0</v>
      </c>
      <c r="O34" s="4"/>
      <c r="P34" s="29">
        <v>3752322</v>
      </c>
      <c r="Q34" s="4"/>
      <c r="R34" s="29">
        <v>3752322</v>
      </c>
    </row>
    <row r="35" spans="2:18" ht="21.75" x14ac:dyDescent="0.6">
      <c r="B35" s="4" t="s">
        <v>137</v>
      </c>
      <c r="C35" s="4"/>
      <c r="D35" s="29">
        <v>0</v>
      </c>
      <c r="E35" s="4"/>
      <c r="F35" s="29">
        <v>0</v>
      </c>
      <c r="G35" s="4"/>
      <c r="H35" s="29">
        <v>0</v>
      </c>
      <c r="I35" s="4"/>
      <c r="J35" s="29">
        <v>0</v>
      </c>
      <c r="K35" s="4"/>
      <c r="L35" s="29">
        <v>0</v>
      </c>
      <c r="M35" s="4"/>
      <c r="N35" s="29">
        <v>0</v>
      </c>
      <c r="O35" s="4"/>
      <c r="P35" s="29">
        <v>3262828</v>
      </c>
      <c r="Q35" s="4"/>
      <c r="R35" s="29">
        <v>3262828</v>
      </c>
    </row>
    <row r="36" spans="2:18" ht="21.75" x14ac:dyDescent="0.6">
      <c r="B36" s="4" t="s">
        <v>144</v>
      </c>
      <c r="C36" s="4"/>
      <c r="D36" s="29">
        <v>72309</v>
      </c>
      <c r="E36" s="4"/>
      <c r="F36" s="29">
        <v>15922</v>
      </c>
      <c r="G36" s="4"/>
      <c r="H36" s="29">
        <v>0</v>
      </c>
      <c r="I36" s="4"/>
      <c r="J36" s="29">
        <v>88231</v>
      </c>
      <c r="K36" s="4"/>
      <c r="L36" s="29">
        <v>532311</v>
      </c>
      <c r="M36" s="4"/>
      <c r="N36" s="29">
        <v>140399</v>
      </c>
      <c r="O36" s="4"/>
      <c r="P36" s="29">
        <v>0</v>
      </c>
      <c r="Q36" s="4"/>
      <c r="R36" s="29">
        <v>672710</v>
      </c>
    </row>
    <row r="37" spans="2:18" ht="21.75" x14ac:dyDescent="0.6">
      <c r="B37" s="4" t="s">
        <v>243</v>
      </c>
      <c r="C37" s="4"/>
      <c r="D37" s="29">
        <v>0</v>
      </c>
      <c r="E37" s="4"/>
      <c r="F37" s="29">
        <v>0</v>
      </c>
      <c r="G37" s="4"/>
      <c r="H37" s="29">
        <v>0</v>
      </c>
      <c r="I37" s="4"/>
      <c r="J37" s="29">
        <v>0</v>
      </c>
      <c r="K37" s="4"/>
      <c r="L37" s="29">
        <v>0</v>
      </c>
      <c r="M37" s="4"/>
      <c r="N37" s="29">
        <v>0</v>
      </c>
      <c r="O37" s="4"/>
      <c r="P37" s="29">
        <v>123666</v>
      </c>
      <c r="Q37" s="4"/>
      <c r="R37" s="29">
        <v>123666</v>
      </c>
    </row>
    <row r="38" spans="2:18" ht="21.75" x14ac:dyDescent="0.6">
      <c r="B38" s="4" t="s">
        <v>121</v>
      </c>
      <c r="C38" s="4"/>
      <c r="D38" s="29">
        <v>0</v>
      </c>
      <c r="E38" s="4"/>
      <c r="F38" s="29">
        <v>0</v>
      </c>
      <c r="G38" s="4"/>
      <c r="H38" s="29">
        <v>0</v>
      </c>
      <c r="I38" s="4"/>
      <c r="J38" s="29">
        <v>0</v>
      </c>
      <c r="K38" s="4"/>
      <c r="L38" s="29">
        <v>0</v>
      </c>
      <c r="M38" s="4"/>
      <c r="N38" s="29">
        <v>0</v>
      </c>
      <c r="O38" s="4"/>
      <c r="P38" s="29">
        <v>1632</v>
      </c>
      <c r="Q38" s="4"/>
      <c r="R38" s="29">
        <v>1632</v>
      </c>
    </row>
    <row r="39" spans="2:18" ht="21.75" x14ac:dyDescent="0.6">
      <c r="B39" s="4" t="s">
        <v>242</v>
      </c>
      <c r="C39" s="4"/>
      <c r="D39" s="29">
        <v>0</v>
      </c>
      <c r="E39" s="4"/>
      <c r="F39" s="29">
        <v>0</v>
      </c>
      <c r="G39" s="4"/>
      <c r="H39" s="29">
        <v>0</v>
      </c>
      <c r="I39" s="4"/>
      <c r="J39" s="29">
        <v>0</v>
      </c>
      <c r="K39" s="4"/>
      <c r="L39" s="29">
        <v>0</v>
      </c>
      <c r="M39" s="4"/>
      <c r="N39" s="29">
        <v>0</v>
      </c>
      <c r="O39" s="4"/>
      <c r="P39" s="29">
        <v>-4597443</v>
      </c>
      <c r="Q39" s="4"/>
      <c r="R39" s="29">
        <v>-4597443</v>
      </c>
    </row>
    <row r="40" spans="2:18" ht="24.75" thickBot="1" x14ac:dyDescent="0.65">
      <c r="B40" s="26" t="s">
        <v>80</v>
      </c>
      <c r="D40" s="10">
        <f>SUM(D9:D39)</f>
        <v>32733799</v>
      </c>
      <c r="E40" s="2"/>
      <c r="F40" s="10">
        <f>SUM(F9:F39)</f>
        <v>4075181896</v>
      </c>
      <c r="G40" s="2"/>
      <c r="H40" s="10">
        <f>SUM(H9:H39)</f>
        <v>1636306157</v>
      </c>
      <c r="I40" s="2"/>
      <c r="J40" s="10">
        <f>SUM(J9:J39)</f>
        <v>5744221852</v>
      </c>
      <c r="K40" s="2"/>
      <c r="L40" s="10">
        <f>SUM(L9:L39)</f>
        <v>237761983</v>
      </c>
      <c r="M40" s="2"/>
      <c r="N40" s="10">
        <f>SUM(N9:N39)</f>
        <v>13541606766</v>
      </c>
      <c r="O40" s="2"/>
      <c r="P40" s="10">
        <f>SUM(P9:P39)</f>
        <v>8956034325</v>
      </c>
      <c r="Q40" s="2"/>
      <c r="R40" s="10">
        <f>SUM(R9:R39)</f>
        <v>22735403074</v>
      </c>
    </row>
    <row r="41" spans="2:18" ht="21.75" thickTop="1" x14ac:dyDescent="0.6"/>
    <row r="42" spans="2:18" ht="30" x14ac:dyDescent="0.75">
      <c r="J42" s="57">
        <v>14</v>
      </c>
    </row>
  </sheetData>
  <sortState xmlns:xlrd2="http://schemas.microsoft.com/office/spreadsheetml/2017/richdata2" ref="B9:R39">
    <sortCondition descending="1" ref="R9:R39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" bottom="0" header="0" footer="0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36"/>
  <sheetViews>
    <sheetView rightToLeft="1" view="pageBreakPreview" topLeftCell="C15" zoomScaleNormal="100" zoomScaleSheetLayoutView="100" workbookViewId="0">
      <selection activeCell="H30" sqref="H30"/>
    </sheetView>
  </sheetViews>
  <sheetFormatPr defaultRowHeight="21.75" customHeight="1" x14ac:dyDescent="0.55000000000000004"/>
  <cols>
    <col min="1" max="1" width="3" style="2" customWidth="1"/>
    <col min="2" max="2" width="65.4257812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2:28" ht="31.5" customHeight="1" x14ac:dyDescent="0.55000000000000004">
      <c r="B3" s="124" t="s">
        <v>45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2:28" ht="31.5" customHeight="1" x14ac:dyDescent="0.55000000000000004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2:28" ht="73.5" customHeight="1" x14ac:dyDescent="0.55000000000000004"/>
    <row r="6" spans="2:28" ht="30" x14ac:dyDescent="0.55000000000000004">
      <c r="B6" s="14" t="s">
        <v>113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7" customHeight="1" x14ac:dyDescent="0.55000000000000004">
      <c r="B8" s="128" t="s">
        <v>71</v>
      </c>
      <c r="C8" s="128" t="s">
        <v>71</v>
      </c>
      <c r="D8" s="128" t="s">
        <v>71</v>
      </c>
      <c r="F8" s="128" t="s">
        <v>47</v>
      </c>
      <c r="G8" s="128" t="s">
        <v>47</v>
      </c>
      <c r="H8" s="128" t="s">
        <v>47</v>
      </c>
      <c r="J8" s="128" t="s">
        <v>48</v>
      </c>
      <c r="K8" s="128" t="s">
        <v>48</v>
      </c>
      <c r="L8" s="128" t="s">
        <v>48</v>
      </c>
    </row>
    <row r="9" spans="2:28" s="45" customFormat="1" ht="50.25" customHeight="1" x14ac:dyDescent="0.6">
      <c r="B9" s="157" t="s">
        <v>72</v>
      </c>
      <c r="D9" s="157" t="s">
        <v>186</v>
      </c>
      <c r="F9" s="157" t="s">
        <v>73</v>
      </c>
      <c r="H9" s="157" t="s">
        <v>74</v>
      </c>
      <c r="J9" s="157" t="s">
        <v>73</v>
      </c>
      <c r="L9" s="157" t="s">
        <v>74</v>
      </c>
    </row>
    <row r="10" spans="2:28" s="4" customFormat="1" ht="21.75" customHeight="1" x14ac:dyDescent="0.55000000000000004">
      <c r="B10" s="50" t="s">
        <v>190</v>
      </c>
      <c r="D10" s="73" t="s">
        <v>191</v>
      </c>
      <c r="F10" s="54">
        <v>557013699</v>
      </c>
      <c r="H10" s="50" t="s">
        <v>53</v>
      </c>
      <c r="J10" s="54">
        <v>3207948461</v>
      </c>
      <c r="L10" s="50" t="s">
        <v>53</v>
      </c>
    </row>
    <row r="11" spans="2:28" s="4" customFormat="1" ht="21.75" customHeight="1" x14ac:dyDescent="0.55000000000000004">
      <c r="B11" s="4" t="s">
        <v>193</v>
      </c>
      <c r="D11" s="72" t="s">
        <v>194</v>
      </c>
      <c r="F11" s="29">
        <v>421096820</v>
      </c>
      <c r="H11" s="4" t="s">
        <v>53</v>
      </c>
      <c r="J11" s="29">
        <v>2356443060</v>
      </c>
      <c r="L11" s="4" t="s">
        <v>53</v>
      </c>
    </row>
    <row r="12" spans="2:28" s="4" customFormat="1" ht="21.75" customHeight="1" x14ac:dyDescent="0.55000000000000004">
      <c r="B12" s="4" t="s">
        <v>150</v>
      </c>
      <c r="D12" s="72" t="s">
        <v>53</v>
      </c>
      <c r="F12" s="29">
        <v>0</v>
      </c>
      <c r="H12" s="4" t="s">
        <v>53</v>
      </c>
      <c r="J12" s="29">
        <v>2092904114</v>
      </c>
    </row>
    <row r="13" spans="2:28" s="4" customFormat="1" ht="21.75" customHeight="1" x14ac:dyDescent="0.55000000000000004">
      <c r="B13" s="4" t="s">
        <v>223</v>
      </c>
      <c r="D13" s="72" t="s">
        <v>224</v>
      </c>
      <c r="F13" s="29">
        <v>470136989</v>
      </c>
      <c r="H13" s="4" t="s">
        <v>53</v>
      </c>
      <c r="J13" s="29">
        <v>1901917797</v>
      </c>
    </row>
    <row r="14" spans="2:28" s="4" customFormat="1" ht="21.75" customHeight="1" x14ac:dyDescent="0.55000000000000004">
      <c r="B14" s="4" t="s">
        <v>193</v>
      </c>
      <c r="D14" s="72" t="s">
        <v>197</v>
      </c>
      <c r="F14" s="29">
        <v>330685634</v>
      </c>
      <c r="H14" s="4" t="s">
        <v>53</v>
      </c>
      <c r="J14" s="29">
        <v>1755809038</v>
      </c>
    </row>
    <row r="15" spans="2:28" s="4" customFormat="1" ht="21.75" customHeight="1" x14ac:dyDescent="0.55000000000000004">
      <c r="B15" s="4" t="s">
        <v>190</v>
      </c>
      <c r="D15" s="72" t="s">
        <v>199</v>
      </c>
      <c r="F15" s="29">
        <v>206301369</v>
      </c>
      <c r="H15" s="4" t="s">
        <v>53</v>
      </c>
      <c r="J15" s="29">
        <v>1170136976</v>
      </c>
    </row>
    <row r="16" spans="2:28" s="4" customFormat="1" ht="21.75" customHeight="1" x14ac:dyDescent="0.55000000000000004">
      <c r="B16" s="4" t="s">
        <v>190</v>
      </c>
      <c r="D16" s="72" t="s">
        <v>195</v>
      </c>
      <c r="F16" s="29">
        <v>0</v>
      </c>
      <c r="H16" s="4" t="s">
        <v>53</v>
      </c>
      <c r="J16" s="29">
        <v>657534248</v>
      </c>
    </row>
    <row r="17" spans="2:10" s="4" customFormat="1" ht="21.75" customHeight="1" x14ac:dyDescent="0.55000000000000004">
      <c r="B17" s="4" t="s">
        <v>223</v>
      </c>
      <c r="D17" s="72" t="s">
        <v>236</v>
      </c>
      <c r="F17" s="29">
        <v>97123320</v>
      </c>
      <c r="H17" s="4" t="s">
        <v>53</v>
      </c>
      <c r="J17" s="29">
        <v>275342446</v>
      </c>
    </row>
    <row r="18" spans="2:10" s="4" customFormat="1" ht="21.75" customHeight="1" x14ac:dyDescent="0.55000000000000004">
      <c r="B18" s="4" t="s">
        <v>223</v>
      </c>
      <c r="D18" s="72" t="s">
        <v>226</v>
      </c>
      <c r="F18" s="29">
        <v>65534222</v>
      </c>
      <c r="H18" s="4" t="s">
        <v>53</v>
      </c>
      <c r="J18" s="29">
        <v>267177982</v>
      </c>
    </row>
    <row r="19" spans="2:10" s="4" customFormat="1" ht="21.75" customHeight="1" x14ac:dyDescent="0.55000000000000004">
      <c r="B19" s="4" t="s">
        <v>223</v>
      </c>
      <c r="D19" s="72" t="s">
        <v>244</v>
      </c>
      <c r="F19" s="29">
        <v>40958892</v>
      </c>
      <c r="H19" s="4" t="s">
        <v>53</v>
      </c>
      <c r="J19" s="29">
        <v>83493126</v>
      </c>
    </row>
    <row r="20" spans="2:10" s="4" customFormat="1" ht="21.75" customHeight="1" x14ac:dyDescent="0.55000000000000004">
      <c r="B20" s="4" t="s">
        <v>149</v>
      </c>
      <c r="D20" s="72" t="s">
        <v>53</v>
      </c>
      <c r="F20" s="29">
        <v>0</v>
      </c>
      <c r="H20" s="4" t="s">
        <v>53</v>
      </c>
      <c r="J20" s="29">
        <v>74739726</v>
      </c>
    </row>
    <row r="21" spans="2:10" s="4" customFormat="1" ht="21.75" customHeight="1" x14ac:dyDescent="0.55000000000000004">
      <c r="B21" s="4" t="s">
        <v>148</v>
      </c>
      <c r="D21" s="72" t="s">
        <v>53</v>
      </c>
      <c r="F21" s="29">
        <v>0</v>
      </c>
      <c r="H21" s="4" t="s">
        <v>53</v>
      </c>
      <c r="J21" s="29">
        <v>74306025</v>
      </c>
    </row>
    <row r="22" spans="2:10" s="4" customFormat="1" ht="21.75" customHeight="1" x14ac:dyDescent="0.55000000000000004">
      <c r="B22" s="4" t="s">
        <v>223</v>
      </c>
      <c r="D22" s="72" t="s">
        <v>246</v>
      </c>
      <c r="F22" s="29">
        <v>70890408</v>
      </c>
      <c r="H22" s="4" t="s">
        <v>53</v>
      </c>
      <c r="J22" s="29">
        <v>70890408</v>
      </c>
    </row>
    <row r="23" spans="2:10" s="4" customFormat="1" ht="21.75" customHeight="1" x14ac:dyDescent="0.55000000000000004">
      <c r="B23" s="4" t="s">
        <v>151</v>
      </c>
      <c r="D23" s="72" t="s">
        <v>152</v>
      </c>
      <c r="F23" s="29">
        <v>1681772</v>
      </c>
      <c r="H23" s="4" t="s">
        <v>53</v>
      </c>
      <c r="J23" s="29">
        <v>12700261</v>
      </c>
    </row>
    <row r="24" spans="2:10" s="4" customFormat="1" ht="21.75" customHeight="1" x14ac:dyDescent="0.55000000000000004">
      <c r="B24" s="4" t="s">
        <v>193</v>
      </c>
      <c r="D24" s="72" t="s">
        <v>202</v>
      </c>
      <c r="F24" s="29">
        <v>139372</v>
      </c>
      <c r="H24" s="4" t="s">
        <v>53</v>
      </c>
      <c r="J24" s="29">
        <v>651267</v>
      </c>
    </row>
    <row r="25" spans="2:10" s="4" customFormat="1" ht="21.75" customHeight="1" x14ac:dyDescent="0.55000000000000004">
      <c r="B25" s="4" t="s">
        <v>99</v>
      </c>
      <c r="D25" s="72" t="s">
        <v>129</v>
      </c>
      <c r="F25" s="29">
        <v>0</v>
      </c>
      <c r="H25" s="4" t="s">
        <v>53</v>
      </c>
      <c r="J25" s="29">
        <v>458850</v>
      </c>
    </row>
    <row r="26" spans="2:10" s="4" customFormat="1" ht="21.75" customHeight="1" x14ac:dyDescent="0.55000000000000004">
      <c r="B26" s="4" t="s">
        <v>103</v>
      </c>
      <c r="D26" s="72" t="s">
        <v>125</v>
      </c>
      <c r="F26" s="29">
        <v>34411</v>
      </c>
      <c r="H26" s="4" t="s">
        <v>53</v>
      </c>
      <c r="J26" s="29">
        <v>282440</v>
      </c>
    </row>
    <row r="27" spans="2:10" s="4" customFormat="1" ht="21.75" customHeight="1" x14ac:dyDescent="0.55000000000000004">
      <c r="B27" s="4" t="s">
        <v>102</v>
      </c>
      <c r="D27" s="72" t="s">
        <v>138</v>
      </c>
      <c r="F27" s="29">
        <v>35290</v>
      </c>
      <c r="H27" s="4" t="s">
        <v>53</v>
      </c>
      <c r="J27" s="29">
        <v>251656</v>
      </c>
    </row>
    <row r="28" spans="2:10" s="4" customFormat="1" ht="21.75" customHeight="1" x14ac:dyDescent="0.55000000000000004">
      <c r="B28" s="4" t="s">
        <v>190</v>
      </c>
      <c r="D28" s="72" t="s">
        <v>201</v>
      </c>
      <c r="F28" s="29">
        <v>0</v>
      </c>
      <c r="H28" s="4" t="s">
        <v>53</v>
      </c>
      <c r="J28" s="29">
        <v>250664</v>
      </c>
    </row>
    <row r="29" spans="2:10" s="4" customFormat="1" ht="21.75" customHeight="1" x14ac:dyDescent="0.55000000000000004">
      <c r="B29" s="4" t="s">
        <v>223</v>
      </c>
      <c r="D29" s="72" t="s">
        <v>228</v>
      </c>
      <c r="F29" s="29">
        <v>94201</v>
      </c>
      <c r="H29" s="4" t="s">
        <v>53</v>
      </c>
      <c r="J29" s="29">
        <v>94281</v>
      </c>
    </row>
    <row r="30" spans="2:10" s="4" customFormat="1" ht="21.75" customHeight="1" x14ac:dyDescent="0.55000000000000004">
      <c r="B30" s="4" t="s">
        <v>99</v>
      </c>
      <c r="D30" s="72" t="s">
        <v>134</v>
      </c>
      <c r="F30" s="29">
        <v>0</v>
      </c>
      <c r="H30" s="4" t="s">
        <v>53</v>
      </c>
      <c r="J30" s="29">
        <v>80380</v>
      </c>
    </row>
    <row r="31" spans="2:10" s="4" customFormat="1" ht="21.75" customHeight="1" x14ac:dyDescent="0.55000000000000004">
      <c r="B31" s="4" t="s">
        <v>131</v>
      </c>
      <c r="D31" s="72" t="s">
        <v>132</v>
      </c>
      <c r="F31" s="29">
        <v>2677</v>
      </c>
      <c r="H31" s="4" t="s">
        <v>53</v>
      </c>
      <c r="J31" s="29">
        <v>37258</v>
      </c>
    </row>
    <row r="32" spans="2:10" s="4" customFormat="1" ht="21.75" customHeight="1" x14ac:dyDescent="0.55000000000000004">
      <c r="B32" s="4" t="s">
        <v>154</v>
      </c>
      <c r="D32" s="72" t="s">
        <v>155</v>
      </c>
      <c r="F32" s="29">
        <v>2049</v>
      </c>
      <c r="H32" s="4" t="s">
        <v>53</v>
      </c>
      <c r="J32" s="29">
        <v>14461</v>
      </c>
    </row>
    <row r="33" spans="2:12" s="4" customFormat="1" ht="21.75" customHeight="1" x14ac:dyDescent="0.55000000000000004">
      <c r="B33" s="4" t="s">
        <v>123</v>
      </c>
      <c r="D33" s="72" t="s">
        <v>124</v>
      </c>
      <c r="F33" s="29">
        <v>2097</v>
      </c>
      <c r="H33" s="4" t="s">
        <v>53</v>
      </c>
      <c r="J33" s="29">
        <v>11683</v>
      </c>
    </row>
    <row r="34" spans="2:12" ht="21.75" customHeight="1" thickBot="1" x14ac:dyDescent="0.6">
      <c r="B34" s="155" t="s">
        <v>80</v>
      </c>
      <c r="C34" s="155"/>
      <c r="D34" s="155"/>
      <c r="F34" s="10">
        <f>SUM(F10:F33)</f>
        <v>2261733222</v>
      </c>
      <c r="H34" s="32"/>
      <c r="J34" s="10">
        <f>SUM(J10:J33)</f>
        <v>14003476608</v>
      </c>
      <c r="L34" s="32"/>
    </row>
    <row r="35" spans="2:12" ht="21.75" customHeight="1" thickTop="1" x14ac:dyDescent="0.55000000000000004"/>
    <row r="36" spans="2:12" ht="30" x14ac:dyDescent="0.75">
      <c r="F36" s="60">
        <v>15</v>
      </c>
    </row>
  </sheetData>
  <sortState xmlns:xlrd2="http://schemas.microsoft.com/office/spreadsheetml/2017/richdata2" ref="B10:L33">
    <sortCondition descending="1" ref="J10:J33"/>
  </sortState>
  <mergeCells count="13">
    <mergeCell ref="B2:L2"/>
    <mergeCell ref="B3:L3"/>
    <mergeCell ref="B4:L4"/>
    <mergeCell ref="B34:D34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" right="0" top="0" bottom="0" header="0" footer="0"/>
  <pageSetup paperSize="9" scale="61" orientation="landscape" r:id="rId1"/>
  <rowBreaks count="2" manualBreakCount="2">
    <brk id="15" max="16383" man="1"/>
    <brk id="2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A2:AB17"/>
  <sheetViews>
    <sheetView rightToLeft="1" view="pageBreakPreview" topLeftCell="B1" zoomScaleNormal="100" zoomScaleSheetLayoutView="10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8.7109375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</row>
    <row r="3" spans="2:28" ht="30" x14ac:dyDescent="0.55000000000000004">
      <c r="B3" s="124" t="s">
        <v>45</v>
      </c>
      <c r="C3" s="124"/>
      <c r="D3" s="124"/>
      <c r="E3" s="124"/>
      <c r="F3" s="124"/>
    </row>
    <row r="4" spans="2:28" ht="30" x14ac:dyDescent="0.55000000000000004">
      <c r="B4" s="124" t="s">
        <v>261</v>
      </c>
      <c r="C4" s="124"/>
      <c r="D4" s="124"/>
      <c r="E4" s="124"/>
      <c r="F4" s="124"/>
    </row>
    <row r="5" spans="2:28" ht="125.25" customHeight="1" x14ac:dyDescent="0.55000000000000004"/>
    <row r="6" spans="2:28" s="26" customFormat="1" ht="24" x14ac:dyDescent="0.6">
      <c r="B6" s="65" t="s">
        <v>114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61.5" customHeight="1" x14ac:dyDescent="0.55000000000000004">
      <c r="B8" s="147" t="s">
        <v>75</v>
      </c>
      <c r="D8" s="124" t="s">
        <v>47</v>
      </c>
      <c r="F8" s="163" t="s">
        <v>263</v>
      </c>
    </row>
    <row r="9" spans="2:28" ht="48.75" customHeight="1" x14ac:dyDescent="0.55000000000000004">
      <c r="B9" s="161" t="s">
        <v>75</v>
      </c>
      <c r="D9" s="162" t="s">
        <v>40</v>
      </c>
      <c r="F9" s="162" t="s">
        <v>40</v>
      </c>
    </row>
    <row r="10" spans="2:28" x14ac:dyDescent="0.55000000000000004">
      <c r="B10" s="2" t="s">
        <v>76</v>
      </c>
      <c r="D10" s="3">
        <v>69</v>
      </c>
      <c r="F10" s="3">
        <v>1524838</v>
      </c>
    </row>
    <row r="11" spans="2:28" ht="22.5" customHeight="1" x14ac:dyDescent="0.55000000000000004">
      <c r="B11" s="2" t="s">
        <v>135</v>
      </c>
      <c r="D11" s="3">
        <v>0</v>
      </c>
      <c r="F11" s="3">
        <v>50</v>
      </c>
    </row>
    <row r="12" spans="2:28" ht="22.5" customHeight="1" x14ac:dyDescent="0.55000000000000004">
      <c r="D12" s="3"/>
      <c r="F12" s="3"/>
    </row>
    <row r="13" spans="2:28" ht="21.75" thickBot="1" x14ac:dyDescent="0.6">
      <c r="B13" s="32" t="s">
        <v>80</v>
      </c>
      <c r="D13" s="10">
        <f>SUM(D10:D12)</f>
        <v>69</v>
      </c>
      <c r="F13" s="10">
        <f>SUM(F10:F12)</f>
        <v>1524888</v>
      </c>
    </row>
    <row r="14" spans="2:28" ht="21.75" thickTop="1" x14ac:dyDescent="0.55000000000000004"/>
    <row r="15" spans="2:28" ht="85.5" customHeight="1" x14ac:dyDescent="0.55000000000000004"/>
    <row r="16" spans="2:28" ht="85.5" customHeight="1" x14ac:dyDescent="0.55000000000000004"/>
    <row r="17" spans="1:6" ht="30" x14ac:dyDescent="0.75">
      <c r="A17" s="160">
        <v>16</v>
      </c>
      <c r="B17" s="160"/>
      <c r="C17" s="160"/>
      <c r="D17" s="160"/>
      <c r="E17" s="160"/>
      <c r="F17" s="160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24" t="s">
        <v>116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3:17" ht="30" x14ac:dyDescent="0.5500000000000000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3:17" ht="30" x14ac:dyDescent="0.55000000000000004">
      <c r="C4" s="124" t="s">
        <v>261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6" t="s">
        <v>81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25" t="s">
        <v>89</v>
      </c>
      <c r="D9" s="126" t="s">
        <v>238</v>
      </c>
      <c r="E9" s="126" t="s">
        <v>2</v>
      </c>
      <c r="F9" s="126" t="s">
        <v>2</v>
      </c>
      <c r="G9" s="126" t="s">
        <v>2</v>
      </c>
      <c r="I9" s="126" t="s">
        <v>3</v>
      </c>
      <c r="J9" s="126" t="s">
        <v>3</v>
      </c>
      <c r="K9" s="126" t="s">
        <v>3</v>
      </c>
      <c r="M9" s="126" t="s">
        <v>262</v>
      </c>
      <c r="N9" s="126" t="s">
        <v>4</v>
      </c>
      <c r="O9" s="126" t="s">
        <v>4</v>
      </c>
      <c r="P9" s="126" t="s">
        <v>4</v>
      </c>
      <c r="Q9" s="126" t="s">
        <v>4</v>
      </c>
    </row>
    <row r="10" spans="3:17" s="6" customFormat="1" ht="44.25" customHeight="1" x14ac:dyDescent="0.25">
      <c r="C10" s="125"/>
      <c r="D10" s="12"/>
      <c r="E10" s="127" t="s">
        <v>6</v>
      </c>
      <c r="F10" s="12"/>
      <c r="G10" s="127" t="s">
        <v>7</v>
      </c>
      <c r="I10" s="127" t="s">
        <v>90</v>
      </c>
      <c r="J10" s="12"/>
      <c r="K10" s="127" t="s">
        <v>91</v>
      </c>
      <c r="M10" s="127" t="s">
        <v>6</v>
      </c>
      <c r="N10" s="12"/>
      <c r="O10" s="127" t="s">
        <v>7</v>
      </c>
      <c r="Q10" s="129" t="s">
        <v>11</v>
      </c>
    </row>
    <row r="11" spans="3:17" s="6" customFormat="1" ht="39.75" customHeight="1" x14ac:dyDescent="0.25">
      <c r="C11" s="125"/>
      <c r="D11" s="11"/>
      <c r="E11" s="128" t="s">
        <v>6</v>
      </c>
      <c r="F11" s="11"/>
      <c r="G11" s="128" t="s">
        <v>7</v>
      </c>
      <c r="I11" s="128"/>
      <c r="J11" s="11"/>
      <c r="K11" s="128"/>
      <c r="M11" s="128" t="s">
        <v>6</v>
      </c>
      <c r="N11" s="11"/>
      <c r="O11" s="128" t="s">
        <v>7</v>
      </c>
      <c r="Q11" s="130" t="s">
        <v>11</v>
      </c>
    </row>
    <row r="12" spans="3:17" x14ac:dyDescent="0.55000000000000004">
      <c r="C12" s="46" t="s">
        <v>88</v>
      </c>
      <c r="E12" s="3">
        <f>'گواهی سپرده'!N14</f>
        <v>0</v>
      </c>
      <c r="G12" s="3">
        <f>'گواهی سپرده'!P14</f>
        <v>0</v>
      </c>
      <c r="I12" s="3">
        <f>'گواهی سپرده'!T14</f>
        <v>0</v>
      </c>
      <c r="K12" s="3">
        <f>'گواهی سپرده'!X14</f>
        <v>0</v>
      </c>
      <c r="M12" s="3">
        <f>'گواهی سپرده'!AB14</f>
        <v>0</v>
      </c>
      <c r="O12" s="3">
        <f>'گواهی سپرده'!AD14</f>
        <v>0</v>
      </c>
      <c r="Q12" s="8">
        <f>O12/$O$17</f>
        <v>0</v>
      </c>
    </row>
    <row r="13" spans="3:17" x14ac:dyDescent="0.55000000000000004">
      <c r="C13" s="2" t="s">
        <v>85</v>
      </c>
      <c r="E13" s="3">
        <f>'اوراق مشارکت'!R30</f>
        <v>113994852822</v>
      </c>
      <c r="G13" s="3">
        <f>'اوراق مشارکت'!T30</f>
        <v>123753572052</v>
      </c>
      <c r="I13" s="3">
        <f>'اوراق مشارکت'!X30</f>
        <v>3109270750</v>
      </c>
      <c r="K13" s="3">
        <f>'اوراق مشارکت'!AB30</f>
        <v>18123000000</v>
      </c>
      <c r="M13" s="3">
        <f>'اوراق مشارکت'!AH30</f>
        <v>100794252165</v>
      </c>
      <c r="O13" s="3">
        <f>'اوراق مشارکت'!AJ30</f>
        <v>113351873187</v>
      </c>
      <c r="Q13" s="8">
        <f>O13/$O$17</f>
        <v>0.39223341403324419</v>
      </c>
    </row>
    <row r="14" spans="3:17" x14ac:dyDescent="0.55000000000000004">
      <c r="C14" s="2" t="s">
        <v>83</v>
      </c>
      <c r="E14" s="3">
        <f>سهام!G23</f>
        <v>47569069715</v>
      </c>
      <c r="G14" s="3">
        <f>سهام!I23</f>
        <v>48274271432.48835</v>
      </c>
      <c r="I14" s="3">
        <f>سهام!M23</f>
        <v>2796086636</v>
      </c>
      <c r="K14" s="3">
        <f>سهام!Q23</f>
        <v>3521100131</v>
      </c>
      <c r="M14" s="3">
        <f>سهام!W23</f>
        <v>46612266249</v>
      </c>
      <c r="O14" s="3">
        <f>سهام!Y23</f>
        <v>44507251132.462799</v>
      </c>
      <c r="Q14" s="8">
        <f>O14/$O$17</f>
        <v>0.15400919781997019</v>
      </c>
    </row>
    <row r="15" spans="3:17" x14ac:dyDescent="0.55000000000000004">
      <c r="C15" s="2" t="s">
        <v>115</v>
      </c>
      <c r="E15" s="3">
        <f>سپرده!L31</f>
        <v>110536799389</v>
      </c>
      <c r="G15" s="3">
        <f>E15</f>
        <v>110536799389</v>
      </c>
      <c r="I15" s="3">
        <f>سپرده!N31</f>
        <v>117260616415</v>
      </c>
      <c r="K15" s="3">
        <f>سپرده!P31</f>
        <v>96665676185</v>
      </c>
      <c r="M15" s="3">
        <f>سپرده!R31</f>
        <v>131131739619</v>
      </c>
      <c r="O15" s="3">
        <f>سپرده!R31</f>
        <v>131131739619</v>
      </c>
      <c r="Q15" s="8">
        <f>O15/$O$17</f>
        <v>0.45375738814678573</v>
      </c>
    </row>
    <row r="16" spans="3:17" x14ac:dyDescent="0.55000000000000004">
      <c r="C16" s="2" t="s">
        <v>84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80</v>
      </c>
      <c r="D17" s="3">
        <f t="shared" ref="D17:P17" si="0">SUM(D12:D16)</f>
        <v>0</v>
      </c>
      <c r="E17" s="10">
        <f>SUM(E12:E16)</f>
        <v>272100721926</v>
      </c>
      <c r="F17" s="3">
        <f t="shared" si="0"/>
        <v>0</v>
      </c>
      <c r="G17" s="10">
        <f t="shared" si="0"/>
        <v>282564642873.48834</v>
      </c>
      <c r="H17" s="3">
        <f t="shared" si="0"/>
        <v>0</v>
      </c>
      <c r="I17" s="10">
        <f t="shared" si="0"/>
        <v>123165973801</v>
      </c>
      <c r="J17" s="3">
        <f t="shared" si="0"/>
        <v>0</v>
      </c>
      <c r="K17" s="10">
        <f t="shared" si="0"/>
        <v>118309776316</v>
      </c>
      <c r="L17" s="3">
        <f t="shared" si="0"/>
        <v>0</v>
      </c>
      <c r="M17" s="10">
        <f t="shared" si="0"/>
        <v>278538258033</v>
      </c>
      <c r="N17" s="3">
        <f t="shared" si="0"/>
        <v>0</v>
      </c>
      <c r="O17" s="10">
        <f>SUM(O12:O16)</f>
        <v>288990863938.46277</v>
      </c>
      <c r="P17" s="3">
        <f t="shared" si="0"/>
        <v>0</v>
      </c>
      <c r="Q17" s="33">
        <f t="shared" ref="Q17" si="1">O17/$O$17</f>
        <v>1</v>
      </c>
    </row>
    <row r="18" spans="3:17" ht="21.75" thickTop="1" x14ac:dyDescent="0.55000000000000004"/>
    <row r="21" spans="3:17" ht="30" x14ac:dyDescent="0.75">
      <c r="I21" s="57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C2:AA43"/>
  <sheetViews>
    <sheetView rightToLeft="1" view="pageBreakPreview" topLeftCell="A3" zoomScale="55" zoomScaleNormal="55" zoomScaleSheetLayoutView="55" workbookViewId="0">
      <selection activeCell="E24" sqref="E24"/>
    </sheetView>
  </sheetViews>
  <sheetFormatPr defaultRowHeight="33" x14ac:dyDescent="0.8"/>
  <cols>
    <col min="1" max="1" width="2.5703125" style="59" customWidth="1"/>
    <col min="2" max="2" width="1.28515625" style="59" customWidth="1"/>
    <col min="3" max="3" width="38.85546875" style="59" customWidth="1"/>
    <col min="4" max="4" width="1" style="59" customWidth="1"/>
    <col min="5" max="5" width="18.5703125" style="59" bestFit="1" customWidth="1"/>
    <col min="6" max="6" width="3.5703125" style="59" bestFit="1" customWidth="1"/>
    <col min="7" max="7" width="27.140625" style="59" bestFit="1" customWidth="1"/>
    <col min="8" max="8" width="3.5703125" style="59" bestFit="1" customWidth="1"/>
    <col min="9" max="9" width="29.28515625" style="59" bestFit="1" customWidth="1"/>
    <col min="10" max="10" width="3.5703125" style="59" bestFit="1" customWidth="1"/>
    <col min="11" max="11" width="16.5703125" style="59" bestFit="1" customWidth="1"/>
    <col min="12" max="12" width="3.5703125" style="59" bestFit="1" customWidth="1"/>
    <col min="13" max="13" width="25.28515625" style="59" bestFit="1" customWidth="1"/>
    <col min="14" max="14" width="3.5703125" style="59" bestFit="1" customWidth="1"/>
    <col min="15" max="15" width="18.5703125" style="59" bestFit="1" customWidth="1"/>
    <col min="16" max="16" width="3.5703125" style="59" bestFit="1" customWidth="1"/>
    <col min="17" max="17" width="25.28515625" style="59" bestFit="1" customWidth="1"/>
    <col min="18" max="18" width="3.5703125" style="59" bestFit="1" customWidth="1"/>
    <col min="19" max="19" width="25.5703125" style="59" bestFit="1" customWidth="1"/>
    <col min="20" max="20" width="3.5703125" style="59" bestFit="1" customWidth="1"/>
    <col min="21" max="21" width="16.5703125" style="59" bestFit="1" customWidth="1"/>
    <col min="22" max="22" width="3.5703125" style="59" bestFit="1" customWidth="1"/>
    <col min="23" max="23" width="27.140625" style="59" bestFit="1" customWidth="1"/>
    <col min="24" max="24" width="3.5703125" style="59" bestFit="1" customWidth="1"/>
    <col min="25" max="25" width="29.28515625" style="59" bestFit="1" customWidth="1"/>
    <col min="26" max="26" width="3.5703125" style="59" bestFit="1" customWidth="1"/>
    <col min="27" max="27" width="19.140625" style="87" customWidth="1"/>
    <col min="28" max="28" width="1" style="59" customWidth="1"/>
    <col min="29" max="29" width="9.140625" style="59" customWidth="1"/>
    <col min="30" max="16384" width="9.140625" style="59"/>
  </cols>
  <sheetData>
    <row r="2" spans="3:27" ht="44.25" x14ac:dyDescent="0.8">
      <c r="C2" s="135" t="s">
        <v>116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</row>
    <row r="3" spans="3:27" ht="44.25" x14ac:dyDescent="0.8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</row>
    <row r="4" spans="3:27" ht="44.25" x14ac:dyDescent="0.8">
      <c r="C4" s="135" t="s">
        <v>261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</row>
    <row r="5" spans="3:27" x14ac:dyDescent="0.8"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</row>
    <row r="6" spans="3:27" ht="44.25" x14ac:dyDescent="0.8">
      <c r="C6" s="97" t="s">
        <v>82</v>
      </c>
      <c r="D6" s="98"/>
      <c r="E6" s="98"/>
      <c r="F6" s="98"/>
      <c r="G6" s="98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8" spans="3:27" s="81" customFormat="1" ht="34.5" customHeight="1" x14ac:dyDescent="0.25">
      <c r="C8" s="131" t="s">
        <v>1</v>
      </c>
      <c r="E8" s="134" t="s">
        <v>238</v>
      </c>
      <c r="F8" s="134" t="s">
        <v>2</v>
      </c>
      <c r="G8" s="134" t="s">
        <v>2</v>
      </c>
      <c r="H8" s="134" t="s">
        <v>2</v>
      </c>
      <c r="I8" s="134" t="s">
        <v>2</v>
      </c>
      <c r="J8" s="136"/>
      <c r="K8" s="134" t="s">
        <v>3</v>
      </c>
      <c r="L8" s="134" t="s">
        <v>3</v>
      </c>
      <c r="M8" s="134" t="s">
        <v>3</v>
      </c>
      <c r="N8" s="134" t="s">
        <v>3</v>
      </c>
      <c r="O8" s="134" t="s">
        <v>3</v>
      </c>
      <c r="P8" s="134" t="s">
        <v>3</v>
      </c>
      <c r="Q8" s="134" t="s">
        <v>3</v>
      </c>
      <c r="R8" s="136"/>
      <c r="S8" s="134" t="s">
        <v>262</v>
      </c>
      <c r="T8" s="134" t="s">
        <v>4</v>
      </c>
      <c r="U8" s="134" t="s">
        <v>4</v>
      </c>
      <c r="V8" s="134" t="s">
        <v>4</v>
      </c>
      <c r="W8" s="134" t="s">
        <v>4</v>
      </c>
      <c r="X8" s="134" t="s">
        <v>4</v>
      </c>
      <c r="Y8" s="134" t="s">
        <v>4</v>
      </c>
      <c r="Z8" s="134" t="s">
        <v>4</v>
      </c>
      <c r="AA8" s="134" t="s">
        <v>4</v>
      </c>
    </row>
    <row r="9" spans="3:27" s="81" customFormat="1" ht="44.25" customHeight="1" x14ac:dyDescent="0.25">
      <c r="C9" s="131" t="s">
        <v>1</v>
      </c>
      <c r="D9" s="136"/>
      <c r="E9" s="132" t="s">
        <v>5</v>
      </c>
      <c r="F9" s="137"/>
      <c r="G9" s="132" t="s">
        <v>6</v>
      </c>
      <c r="H9" s="82"/>
      <c r="I9" s="132" t="s">
        <v>7</v>
      </c>
      <c r="J9" s="136"/>
      <c r="K9" s="132" t="s">
        <v>8</v>
      </c>
      <c r="L9" s="132" t="s">
        <v>8</v>
      </c>
      <c r="M9" s="132" t="s">
        <v>8</v>
      </c>
      <c r="N9" s="82"/>
      <c r="O9" s="132" t="s">
        <v>9</v>
      </c>
      <c r="P9" s="132" t="s">
        <v>9</v>
      </c>
      <c r="Q9" s="132" t="s">
        <v>9</v>
      </c>
      <c r="R9" s="136"/>
      <c r="S9" s="132" t="s">
        <v>5</v>
      </c>
      <c r="T9" s="137"/>
      <c r="U9" s="132" t="s">
        <v>10</v>
      </c>
      <c r="V9" s="137"/>
      <c r="W9" s="132" t="s">
        <v>6</v>
      </c>
      <c r="X9" s="137"/>
      <c r="Y9" s="132" t="s">
        <v>7</v>
      </c>
      <c r="Z9" s="136"/>
      <c r="AA9" s="132" t="s">
        <v>11</v>
      </c>
    </row>
    <row r="10" spans="3:27" s="81" customFormat="1" ht="54" customHeight="1" x14ac:dyDescent="0.25">
      <c r="C10" s="131" t="s">
        <v>1</v>
      </c>
      <c r="D10" s="136"/>
      <c r="E10" s="133" t="s">
        <v>5</v>
      </c>
      <c r="F10" s="138"/>
      <c r="G10" s="133" t="s">
        <v>6</v>
      </c>
      <c r="H10" s="83"/>
      <c r="I10" s="133" t="s">
        <v>7</v>
      </c>
      <c r="J10" s="136"/>
      <c r="K10" s="133" t="s">
        <v>5</v>
      </c>
      <c r="L10" s="83"/>
      <c r="M10" s="133" t="s">
        <v>6</v>
      </c>
      <c r="N10" s="83"/>
      <c r="O10" s="133" t="s">
        <v>5</v>
      </c>
      <c r="P10" s="83"/>
      <c r="Q10" s="133" t="s">
        <v>12</v>
      </c>
      <c r="R10" s="136"/>
      <c r="S10" s="133" t="s">
        <v>5</v>
      </c>
      <c r="T10" s="138"/>
      <c r="U10" s="133" t="s">
        <v>10</v>
      </c>
      <c r="V10" s="138"/>
      <c r="W10" s="133" t="s">
        <v>6</v>
      </c>
      <c r="X10" s="138"/>
      <c r="Y10" s="133" t="s">
        <v>7</v>
      </c>
      <c r="Z10" s="136"/>
      <c r="AA10" s="133" t="s">
        <v>11</v>
      </c>
    </row>
    <row r="11" spans="3:27" x14ac:dyDescent="0.8">
      <c r="C11" s="59" t="s">
        <v>220</v>
      </c>
      <c r="D11" s="112"/>
      <c r="E11" s="84">
        <v>1811583</v>
      </c>
      <c r="F11" s="84"/>
      <c r="G11" s="84">
        <v>8633983683</v>
      </c>
      <c r="H11" s="84"/>
      <c r="I11" s="84">
        <v>8173849724.3398504</v>
      </c>
      <c r="J11" s="84"/>
      <c r="K11" s="84">
        <v>642035</v>
      </c>
      <c r="L11" s="84"/>
      <c r="M11" s="84">
        <v>2796086636</v>
      </c>
      <c r="N11" s="84"/>
      <c r="O11" s="84">
        <v>0</v>
      </c>
      <c r="P11" s="84"/>
      <c r="Q11" s="84">
        <v>0</v>
      </c>
      <c r="R11" s="84"/>
      <c r="S11" s="84">
        <v>2453618</v>
      </c>
      <c r="T11" s="84"/>
      <c r="U11" s="84">
        <v>4412</v>
      </c>
      <c r="V11" s="84"/>
      <c r="W11" s="84">
        <v>11430070319</v>
      </c>
      <c r="X11" s="84"/>
      <c r="Y11" s="84">
        <v>10760951708.434799</v>
      </c>
      <c r="AA11" s="85">
        <f>Y11/'سرمایه گذاری ها'!$O$17</f>
        <v>3.7236304157788939E-2</v>
      </c>
    </row>
    <row r="12" spans="3:27" x14ac:dyDescent="0.8">
      <c r="C12" s="59" t="s">
        <v>221</v>
      </c>
      <c r="D12" s="112"/>
      <c r="E12" s="84">
        <v>773340</v>
      </c>
      <c r="F12" s="84"/>
      <c r="G12" s="84">
        <v>7002664273</v>
      </c>
      <c r="H12" s="84"/>
      <c r="I12" s="84">
        <v>6641901737.2799997</v>
      </c>
      <c r="J12" s="84"/>
      <c r="K12" s="84">
        <v>0</v>
      </c>
      <c r="L12" s="84"/>
      <c r="M12" s="84">
        <v>0</v>
      </c>
      <c r="N12" s="84"/>
      <c r="O12" s="84">
        <v>0</v>
      </c>
      <c r="P12" s="84"/>
      <c r="Q12" s="84">
        <v>0</v>
      </c>
      <c r="R12" s="84"/>
      <c r="S12" s="84">
        <v>773340</v>
      </c>
      <c r="T12" s="84"/>
      <c r="U12" s="84">
        <v>8340</v>
      </c>
      <c r="V12" s="84"/>
      <c r="W12" s="84">
        <v>7002664273</v>
      </c>
      <c r="X12" s="84"/>
      <c r="Y12" s="84">
        <v>6411280149.1800003</v>
      </c>
      <c r="AA12" s="85">
        <f>Y12/'سرمایه گذاری ها'!$O$17</f>
        <v>2.2185061706813013E-2</v>
      </c>
    </row>
    <row r="13" spans="3:27" x14ac:dyDescent="0.8">
      <c r="C13" s="59" t="s">
        <v>206</v>
      </c>
      <c r="D13" s="112"/>
      <c r="E13" s="84">
        <v>166454</v>
      </c>
      <c r="F13" s="84"/>
      <c r="G13" s="84">
        <v>5670800574</v>
      </c>
      <c r="H13" s="84"/>
      <c r="I13" s="84">
        <v>5342819602.0229998</v>
      </c>
      <c r="J13" s="84"/>
      <c r="K13" s="84">
        <v>0</v>
      </c>
      <c r="L13" s="84"/>
      <c r="M13" s="84">
        <v>0</v>
      </c>
      <c r="N13" s="84"/>
      <c r="O13" s="84">
        <v>0</v>
      </c>
      <c r="P13" s="84"/>
      <c r="Q13" s="84">
        <v>0</v>
      </c>
      <c r="R13" s="84"/>
      <c r="S13" s="84">
        <v>166454</v>
      </c>
      <c r="T13" s="84"/>
      <c r="U13" s="84">
        <v>32230</v>
      </c>
      <c r="V13" s="84"/>
      <c r="W13" s="84">
        <v>5670800574</v>
      </c>
      <c r="X13" s="84"/>
      <c r="Y13" s="84">
        <v>5332891786.1009998</v>
      </c>
      <c r="AA13" s="85">
        <f>Y13/'سرمایه گذاری ها'!$O$17</f>
        <v>1.845349611895197E-2</v>
      </c>
    </row>
    <row r="14" spans="3:27" x14ac:dyDescent="0.8">
      <c r="C14" s="59" t="s">
        <v>205</v>
      </c>
      <c r="D14" s="112"/>
      <c r="E14" s="84">
        <v>139527</v>
      </c>
      <c r="F14" s="84"/>
      <c r="G14" s="84">
        <v>6327725930</v>
      </c>
      <c r="H14" s="84"/>
      <c r="I14" s="84">
        <v>5215000219.5600004</v>
      </c>
      <c r="J14" s="84"/>
      <c r="K14" s="84">
        <v>0</v>
      </c>
      <c r="L14" s="84"/>
      <c r="M14" s="84">
        <v>0</v>
      </c>
      <c r="N14" s="84"/>
      <c r="O14" s="84">
        <v>0</v>
      </c>
      <c r="P14" s="84"/>
      <c r="Q14" s="84">
        <v>0</v>
      </c>
      <c r="R14" s="84"/>
      <c r="S14" s="84">
        <v>139527</v>
      </c>
      <c r="T14" s="84"/>
      <c r="U14" s="84">
        <v>33300</v>
      </c>
      <c r="V14" s="84"/>
      <c r="W14" s="84">
        <v>6327725930</v>
      </c>
      <c r="X14" s="84"/>
      <c r="Y14" s="84">
        <v>4618603917.8549995</v>
      </c>
      <c r="AA14" s="85">
        <f>Y14/'سرمایه گذاری ها'!$O$17</f>
        <v>1.5981833663912908E-2</v>
      </c>
    </row>
    <row r="15" spans="3:27" x14ac:dyDescent="0.8">
      <c r="C15" s="59" t="s">
        <v>117</v>
      </c>
      <c r="D15" s="112"/>
      <c r="E15" s="84">
        <v>240000</v>
      </c>
      <c r="F15" s="84"/>
      <c r="G15" s="84">
        <v>5304918390</v>
      </c>
      <c r="H15" s="84"/>
      <c r="I15" s="84">
        <v>4947983280</v>
      </c>
      <c r="J15" s="84"/>
      <c r="K15" s="84">
        <v>0</v>
      </c>
      <c r="L15" s="84"/>
      <c r="M15" s="84">
        <v>0</v>
      </c>
      <c r="N15" s="84"/>
      <c r="O15" s="84">
        <v>0</v>
      </c>
      <c r="P15" s="84"/>
      <c r="Q15" s="84">
        <v>0</v>
      </c>
      <c r="R15" s="84"/>
      <c r="S15" s="84">
        <v>240000</v>
      </c>
      <c r="T15" s="84"/>
      <c r="U15" s="84">
        <v>18960</v>
      </c>
      <c r="V15" s="84"/>
      <c r="W15" s="84">
        <v>5304918390</v>
      </c>
      <c r="X15" s="84"/>
      <c r="Y15" s="84">
        <v>4523325120</v>
      </c>
      <c r="AA15" s="85">
        <f>Y15/'سرمایه گذاری ها'!$O$17</f>
        <v>1.5652138819735109E-2</v>
      </c>
    </row>
    <row r="16" spans="3:27" x14ac:dyDescent="0.8">
      <c r="C16" s="59" t="s">
        <v>14</v>
      </c>
      <c r="D16" s="112"/>
      <c r="E16" s="84">
        <v>724528</v>
      </c>
      <c r="F16" s="84"/>
      <c r="G16" s="84">
        <v>2691743494</v>
      </c>
      <c r="H16" s="84"/>
      <c r="I16" s="84">
        <v>4026013356.4559999</v>
      </c>
      <c r="J16" s="84"/>
      <c r="K16" s="84">
        <v>0</v>
      </c>
      <c r="L16" s="84"/>
      <c r="M16" s="84">
        <v>0</v>
      </c>
      <c r="N16" s="84"/>
      <c r="O16" s="84">
        <v>0</v>
      </c>
      <c r="P16" s="84"/>
      <c r="Q16" s="84">
        <v>0</v>
      </c>
      <c r="R16" s="84"/>
      <c r="S16" s="84">
        <v>724528</v>
      </c>
      <c r="T16" s="84"/>
      <c r="U16" s="84">
        <v>5370</v>
      </c>
      <c r="V16" s="84"/>
      <c r="W16" s="84">
        <v>2691743494</v>
      </c>
      <c r="X16" s="84"/>
      <c r="Y16" s="84">
        <v>3867565603.6079998</v>
      </c>
      <c r="AA16" s="85">
        <f>Y16/'سرمایه گذاری ها'!$O$17</f>
        <v>1.3383003015733926E-2</v>
      </c>
    </row>
    <row r="17" spans="3:27" x14ac:dyDescent="0.8">
      <c r="C17" s="59" t="s">
        <v>181</v>
      </c>
      <c r="D17" s="112"/>
      <c r="E17" s="84">
        <v>161117</v>
      </c>
      <c r="F17" s="84"/>
      <c r="G17" s="84">
        <v>3894798892</v>
      </c>
      <c r="H17" s="84"/>
      <c r="I17" s="84">
        <v>4282634381.9489999</v>
      </c>
      <c r="J17" s="84"/>
      <c r="K17" s="84">
        <v>0</v>
      </c>
      <c r="L17" s="84"/>
      <c r="M17" s="84">
        <v>0</v>
      </c>
      <c r="N17" s="84"/>
      <c r="O17" s="84">
        <v>0</v>
      </c>
      <c r="P17" s="84"/>
      <c r="Q17" s="84">
        <v>0</v>
      </c>
      <c r="R17" s="84"/>
      <c r="S17" s="84">
        <v>161117</v>
      </c>
      <c r="T17" s="84"/>
      <c r="U17" s="84">
        <v>23040</v>
      </c>
      <c r="V17" s="84"/>
      <c r="W17" s="84">
        <v>3894798892</v>
      </c>
      <c r="X17" s="84"/>
      <c r="Y17" s="84">
        <v>3690048472.704</v>
      </c>
      <c r="AA17" s="85">
        <f>Y17/'سرمایه گذاری ها'!$O$17</f>
        <v>1.2768737469464615E-2</v>
      </c>
    </row>
    <row r="18" spans="3:27" x14ac:dyDescent="0.8">
      <c r="C18" s="59" t="s">
        <v>118</v>
      </c>
      <c r="D18" s="112"/>
      <c r="E18" s="84">
        <v>31071</v>
      </c>
      <c r="F18" s="84"/>
      <c r="G18" s="84">
        <v>1671212222</v>
      </c>
      <c r="H18" s="84"/>
      <c r="I18" s="84">
        <v>2562004280.2725</v>
      </c>
      <c r="J18" s="84"/>
      <c r="K18" s="84">
        <v>0</v>
      </c>
      <c r="L18" s="84"/>
      <c r="M18" s="84">
        <v>0</v>
      </c>
      <c r="N18" s="84"/>
      <c r="O18" s="84">
        <v>0</v>
      </c>
      <c r="P18" s="84"/>
      <c r="Q18" s="84">
        <v>0</v>
      </c>
      <c r="R18" s="84"/>
      <c r="S18" s="84">
        <v>31071</v>
      </c>
      <c r="T18" s="84"/>
      <c r="U18" s="84">
        <v>78400</v>
      </c>
      <c r="V18" s="84"/>
      <c r="W18" s="84">
        <v>1671212222</v>
      </c>
      <c r="X18" s="84"/>
      <c r="Y18" s="84">
        <v>2421472399.9200001</v>
      </c>
      <c r="AA18" s="85">
        <f>Y18/'سرمایه گذاری ها'!$O$17</f>
        <v>8.379062116079989E-3</v>
      </c>
    </row>
    <row r="19" spans="3:27" x14ac:dyDescent="0.8">
      <c r="C19" s="59" t="s">
        <v>136</v>
      </c>
      <c r="D19" s="112"/>
      <c r="E19" s="84">
        <v>104000</v>
      </c>
      <c r="F19" s="84"/>
      <c r="G19" s="84">
        <v>1899113814</v>
      </c>
      <c r="H19" s="84"/>
      <c r="I19" s="84">
        <v>2450134440</v>
      </c>
      <c r="J19" s="84"/>
      <c r="K19" s="84">
        <v>0</v>
      </c>
      <c r="L19" s="84"/>
      <c r="M19" s="84">
        <v>0</v>
      </c>
      <c r="N19" s="84"/>
      <c r="O19" s="84">
        <v>0</v>
      </c>
      <c r="P19" s="84"/>
      <c r="Q19" s="84">
        <v>0</v>
      </c>
      <c r="R19" s="84"/>
      <c r="S19" s="84">
        <v>104000</v>
      </c>
      <c r="T19" s="84"/>
      <c r="U19" s="84">
        <v>21600</v>
      </c>
      <c r="V19" s="84"/>
      <c r="W19" s="84">
        <v>1899113814</v>
      </c>
      <c r="X19" s="84"/>
      <c r="Y19" s="84">
        <v>2233033920</v>
      </c>
      <c r="AA19" s="85">
        <f>Y19/'سرمایه گذاری ها'!$O$17</f>
        <v>7.7270052401223954E-3</v>
      </c>
    </row>
    <row r="20" spans="3:27" x14ac:dyDescent="0.8">
      <c r="C20" s="59" t="s">
        <v>222</v>
      </c>
      <c r="D20" s="112"/>
      <c r="E20" s="84">
        <v>39153</v>
      </c>
      <c r="F20" s="84"/>
      <c r="G20" s="84">
        <v>4178524835</v>
      </c>
      <c r="H20" s="84"/>
      <c r="I20" s="84">
        <v>4258630738.5029998</v>
      </c>
      <c r="J20" s="84"/>
      <c r="K20" s="84">
        <v>0</v>
      </c>
      <c r="L20" s="84"/>
      <c r="M20" s="84">
        <v>0</v>
      </c>
      <c r="N20" s="84"/>
      <c r="O20" s="84">
        <v>-32609</v>
      </c>
      <c r="P20" s="84"/>
      <c r="Q20" s="84">
        <v>3203567053</v>
      </c>
      <c r="R20" s="84"/>
      <c r="S20" s="84">
        <v>6544</v>
      </c>
      <c r="T20" s="84"/>
      <c r="U20" s="84">
        <v>95950</v>
      </c>
      <c r="V20" s="84"/>
      <c r="W20" s="84">
        <v>698395181</v>
      </c>
      <c r="X20" s="84"/>
      <c r="Y20" s="84">
        <v>624160814.03999996</v>
      </c>
      <c r="AA20" s="85">
        <f>Y20/'سرمایه گذاری ها'!$O$17</f>
        <v>2.1597942770014617E-3</v>
      </c>
    </row>
    <row r="21" spans="3:27" x14ac:dyDescent="0.8">
      <c r="C21" s="59" t="s">
        <v>168</v>
      </c>
      <c r="D21" s="112"/>
      <c r="E21" s="84">
        <v>2566</v>
      </c>
      <c r="F21" s="84"/>
      <c r="G21" s="84">
        <v>293583608</v>
      </c>
      <c r="H21" s="84"/>
      <c r="I21" s="84">
        <v>373299672.10500002</v>
      </c>
      <c r="J21" s="84"/>
      <c r="K21" s="84">
        <v>0</v>
      </c>
      <c r="L21" s="84"/>
      <c r="M21" s="84">
        <v>0</v>
      </c>
      <c r="N21" s="84"/>
      <c r="O21" s="84">
        <v>-2384</v>
      </c>
      <c r="P21" s="84"/>
      <c r="Q21" s="84">
        <v>317533078</v>
      </c>
      <c r="R21" s="84"/>
      <c r="S21" s="84">
        <v>182</v>
      </c>
      <c r="T21" s="84"/>
      <c r="U21" s="84">
        <v>132200</v>
      </c>
      <c r="V21" s="84"/>
      <c r="W21" s="84">
        <v>20823160</v>
      </c>
      <c r="X21" s="84"/>
      <c r="Y21" s="84">
        <v>23917240.620000001</v>
      </c>
      <c r="AA21" s="85">
        <f>Y21/'سرمایه گذاری ها'!$O$17</f>
        <v>8.276123436584798E-5</v>
      </c>
    </row>
    <row r="22" spans="3:27" x14ac:dyDescent="0.8">
      <c r="E22" s="84"/>
      <c r="G22" s="84"/>
      <c r="I22" s="84"/>
      <c r="K22" s="84"/>
      <c r="M22" s="84"/>
      <c r="O22" s="84"/>
      <c r="Q22" s="84"/>
      <c r="S22" s="84"/>
      <c r="U22" s="84"/>
      <c r="W22" s="84"/>
      <c r="Y22" s="84"/>
      <c r="AA22" s="85"/>
    </row>
    <row r="23" spans="3:27" ht="33.75" thickBot="1" x14ac:dyDescent="0.85">
      <c r="C23" s="59" t="s">
        <v>80</v>
      </c>
      <c r="E23" s="86">
        <f>SUM(E11:E22)</f>
        <v>4193339</v>
      </c>
      <c r="F23" s="84"/>
      <c r="G23" s="86">
        <f>SUM(G11:G22)</f>
        <v>47569069715</v>
      </c>
      <c r="H23" s="84"/>
      <c r="I23" s="86">
        <f>SUM(I11:I22)</f>
        <v>48274271432.48835</v>
      </c>
      <c r="J23" s="84"/>
      <c r="K23" s="86">
        <f>SUM(K11:K22)</f>
        <v>642035</v>
      </c>
      <c r="L23" s="84"/>
      <c r="M23" s="86">
        <f>SUM(M11:M22)</f>
        <v>2796086636</v>
      </c>
      <c r="N23" s="84"/>
      <c r="O23" s="86">
        <f>SUM(O11:O22)</f>
        <v>-34993</v>
      </c>
      <c r="P23" s="84"/>
      <c r="Q23" s="86">
        <f>SUM(Q11:Q22)</f>
        <v>3521100131</v>
      </c>
      <c r="R23" s="84">
        <f>SUM(R11:R21)</f>
        <v>0</v>
      </c>
      <c r="S23" s="86">
        <f>SUM(S11:S21)</f>
        <v>4800381</v>
      </c>
      <c r="T23" s="84"/>
      <c r="U23" s="86"/>
      <c r="V23" s="84"/>
      <c r="W23" s="86">
        <f>SUM(W11:W22)</f>
        <v>46612266249</v>
      </c>
      <c r="X23" s="84"/>
      <c r="Y23" s="86">
        <f>SUM(Y11:Y22)</f>
        <v>44507251132.462799</v>
      </c>
      <c r="Z23" s="84"/>
      <c r="AA23" s="89">
        <f>SUM(AA11:AA22)</f>
        <v>0.15400919781997019</v>
      </c>
    </row>
    <row r="24" spans="3:27" ht="33.75" thickTop="1" x14ac:dyDescent="0.8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116"/>
    </row>
    <row r="25" spans="3:27" ht="30.75" customHeight="1" x14ac:dyDescent="0.95">
      <c r="O25" s="94">
        <v>2</v>
      </c>
    </row>
    <row r="43" spans="4:4" x14ac:dyDescent="0.8">
      <c r="D43" s="59" t="s">
        <v>166</v>
      </c>
    </row>
  </sheetData>
  <sortState xmlns:xlrd2="http://schemas.microsoft.com/office/spreadsheetml/2017/richdata2" ref="C11:AA21">
    <sortCondition descending="1" ref="Y11:Y21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B2:AB18"/>
  <sheetViews>
    <sheetView rightToLeft="1" view="pageBreakPreview" zoomScale="60" zoomScaleNormal="100" workbookViewId="0">
      <selection activeCell="L13" sqref="L13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2:28" ht="30" x14ac:dyDescent="0.6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39" t="s">
        <v>238</v>
      </c>
      <c r="E8" s="139" t="s">
        <v>2</v>
      </c>
      <c r="F8" s="139" t="s">
        <v>2</v>
      </c>
      <c r="G8" s="139" t="s">
        <v>2</v>
      </c>
      <c r="H8" s="139" t="s">
        <v>2</v>
      </c>
      <c r="I8" s="139" t="s">
        <v>2</v>
      </c>
      <c r="J8" s="139" t="s">
        <v>2</v>
      </c>
      <c r="K8" s="15"/>
      <c r="L8" s="139" t="s">
        <v>262</v>
      </c>
      <c r="M8" s="139" t="s">
        <v>4</v>
      </c>
      <c r="N8" s="139" t="s">
        <v>4</v>
      </c>
      <c r="O8" s="139" t="s">
        <v>4</v>
      </c>
      <c r="P8" s="139" t="s">
        <v>4</v>
      </c>
      <c r="Q8" s="139" t="s">
        <v>4</v>
      </c>
      <c r="R8" s="139" t="s">
        <v>4</v>
      </c>
      <c r="S8" s="15"/>
    </row>
    <row r="9" spans="2:28" ht="30" x14ac:dyDescent="0.6">
      <c r="B9" s="21" t="s">
        <v>1</v>
      </c>
      <c r="C9" s="15"/>
      <c r="D9" s="18" t="s">
        <v>238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2" spans="2:28" ht="26.25" customHeight="1" thickBot="1" x14ac:dyDescent="0.65">
      <c r="B12" s="23" t="s">
        <v>80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57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B2:AL37"/>
  <sheetViews>
    <sheetView rightToLeft="1" view="pageBreakPreview" topLeftCell="C14" zoomScale="90" zoomScaleNormal="90" zoomScaleSheetLayoutView="90" workbookViewId="0">
      <selection activeCell="R33" sqref="R33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</row>
    <row r="3" spans="2:38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</row>
    <row r="4" spans="2:38" ht="39" x14ac:dyDescent="0.6">
      <c r="B4" s="141" t="s">
        <v>261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</row>
    <row r="5" spans="2:38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2:38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104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24" t="s">
        <v>19</v>
      </c>
      <c r="C10" s="124" t="s">
        <v>19</v>
      </c>
      <c r="D10" s="124" t="s">
        <v>19</v>
      </c>
      <c r="E10" s="124" t="s">
        <v>19</v>
      </c>
      <c r="F10" s="124" t="s">
        <v>19</v>
      </c>
      <c r="G10" s="124" t="s">
        <v>19</v>
      </c>
      <c r="H10" s="124" t="s">
        <v>19</v>
      </c>
      <c r="I10" s="124" t="s">
        <v>19</v>
      </c>
      <c r="J10" s="124" t="s">
        <v>19</v>
      </c>
      <c r="K10" s="124" t="s">
        <v>19</v>
      </c>
      <c r="L10" s="124" t="s">
        <v>19</v>
      </c>
      <c r="M10" s="124" t="s">
        <v>19</v>
      </c>
      <c r="N10" s="124" t="s">
        <v>19</v>
      </c>
      <c r="P10" s="124" t="s">
        <v>238</v>
      </c>
      <c r="Q10" s="124" t="s">
        <v>2</v>
      </c>
      <c r="R10" s="124" t="s">
        <v>2</v>
      </c>
      <c r="S10" s="124" t="s">
        <v>2</v>
      </c>
      <c r="T10" s="124" t="s">
        <v>2</v>
      </c>
      <c r="V10" s="124" t="s">
        <v>3</v>
      </c>
      <c r="W10" s="124" t="s">
        <v>3</v>
      </c>
      <c r="X10" s="124" t="s">
        <v>3</v>
      </c>
      <c r="Y10" s="124" t="s">
        <v>3</v>
      </c>
      <c r="Z10" s="124" t="s">
        <v>3</v>
      </c>
      <c r="AA10" s="124" t="s">
        <v>3</v>
      </c>
      <c r="AB10" s="124" t="s">
        <v>3</v>
      </c>
      <c r="AD10" s="124" t="s">
        <v>262</v>
      </c>
      <c r="AE10" s="124" t="s">
        <v>4</v>
      </c>
      <c r="AF10" s="124" t="s">
        <v>4</v>
      </c>
      <c r="AG10" s="124" t="s">
        <v>4</v>
      </c>
      <c r="AH10" s="124" t="s">
        <v>4</v>
      </c>
      <c r="AI10" s="124" t="s">
        <v>4</v>
      </c>
      <c r="AJ10" s="124" t="s">
        <v>4</v>
      </c>
      <c r="AK10" s="124" t="s">
        <v>4</v>
      </c>
      <c r="AL10" s="124" t="s">
        <v>4</v>
      </c>
    </row>
    <row r="11" spans="2:38" s="16" customFormat="1" ht="45.75" customHeight="1" x14ac:dyDescent="0.6">
      <c r="B11" s="127" t="s">
        <v>20</v>
      </c>
      <c r="C11" s="24"/>
      <c r="D11" s="127" t="s">
        <v>21</v>
      </c>
      <c r="E11" s="24"/>
      <c r="F11" s="127" t="s">
        <v>22</v>
      </c>
      <c r="G11" s="24"/>
      <c r="H11" s="127" t="s">
        <v>23</v>
      </c>
      <c r="I11" s="24"/>
      <c r="J11" s="127" t="s">
        <v>87</v>
      </c>
      <c r="K11" s="24"/>
      <c r="L11" s="127" t="s">
        <v>25</v>
      </c>
      <c r="M11" s="24"/>
      <c r="N11" s="127" t="s">
        <v>18</v>
      </c>
      <c r="P11" s="127" t="s">
        <v>5</v>
      </c>
      <c r="Q11" s="24"/>
      <c r="R11" s="127" t="s">
        <v>6</v>
      </c>
      <c r="S11" s="24"/>
      <c r="T11" s="127" t="s">
        <v>7</v>
      </c>
      <c r="V11" s="127" t="s">
        <v>8</v>
      </c>
      <c r="W11" s="127" t="s">
        <v>8</v>
      </c>
      <c r="X11" s="127" t="s">
        <v>8</v>
      </c>
      <c r="Z11" s="127" t="s">
        <v>9</v>
      </c>
      <c r="AA11" s="127" t="s">
        <v>9</v>
      </c>
      <c r="AB11" s="127" t="s">
        <v>9</v>
      </c>
      <c r="AD11" s="127" t="s">
        <v>5</v>
      </c>
      <c r="AE11" s="24"/>
      <c r="AF11" s="127" t="s">
        <v>26</v>
      </c>
      <c r="AG11" s="24"/>
      <c r="AH11" s="127" t="s">
        <v>6</v>
      </c>
      <c r="AI11" s="24"/>
      <c r="AJ11" s="127" t="s">
        <v>7</v>
      </c>
      <c r="AK11" s="24"/>
      <c r="AL11" s="127" t="s">
        <v>11</v>
      </c>
    </row>
    <row r="12" spans="2:38" s="16" customFormat="1" ht="45.75" customHeight="1" x14ac:dyDescent="0.6">
      <c r="B12" s="128" t="s">
        <v>20</v>
      </c>
      <c r="C12" s="25"/>
      <c r="D12" s="128" t="s">
        <v>21</v>
      </c>
      <c r="E12" s="25"/>
      <c r="F12" s="128" t="s">
        <v>22</v>
      </c>
      <c r="G12" s="25"/>
      <c r="H12" s="128" t="s">
        <v>23</v>
      </c>
      <c r="I12" s="25"/>
      <c r="J12" s="128" t="s">
        <v>24</v>
      </c>
      <c r="K12" s="25"/>
      <c r="L12" s="128" t="s">
        <v>25</v>
      </c>
      <c r="M12" s="25"/>
      <c r="N12" s="128" t="s">
        <v>18</v>
      </c>
      <c r="P12" s="128" t="s">
        <v>5</v>
      </c>
      <c r="Q12" s="25"/>
      <c r="R12" s="128" t="s">
        <v>6</v>
      </c>
      <c r="S12" s="25"/>
      <c r="T12" s="128" t="s">
        <v>7</v>
      </c>
      <c r="V12" s="128" t="s">
        <v>5</v>
      </c>
      <c r="W12" s="25"/>
      <c r="X12" s="128" t="s">
        <v>6</v>
      </c>
      <c r="Z12" s="128" t="s">
        <v>5</v>
      </c>
      <c r="AA12" s="25"/>
      <c r="AB12" s="128" t="s">
        <v>12</v>
      </c>
      <c r="AD12" s="128" t="s">
        <v>5</v>
      </c>
      <c r="AE12" s="25"/>
      <c r="AF12" s="128" t="s">
        <v>26</v>
      </c>
      <c r="AG12" s="25"/>
      <c r="AH12" s="128" t="s">
        <v>6</v>
      </c>
      <c r="AI12" s="25"/>
      <c r="AJ12" s="128" t="s">
        <v>7</v>
      </c>
      <c r="AK12" s="25"/>
      <c r="AL12" s="128" t="s">
        <v>11</v>
      </c>
    </row>
    <row r="13" spans="2:38" ht="21.75" x14ac:dyDescent="0.6">
      <c r="B13" s="3" t="s">
        <v>156</v>
      </c>
      <c r="C13" s="112"/>
      <c r="D13" s="3" t="s">
        <v>95</v>
      </c>
      <c r="E13" s="3"/>
      <c r="F13" s="3" t="s">
        <v>95</v>
      </c>
      <c r="G13" s="112"/>
      <c r="H13" s="3" t="s">
        <v>157</v>
      </c>
      <c r="I13" s="3"/>
      <c r="J13" s="3" t="s">
        <v>164</v>
      </c>
      <c r="K13" s="112"/>
      <c r="L13" s="3">
        <v>0</v>
      </c>
      <c r="M13" s="3"/>
      <c r="N13" s="3">
        <v>0</v>
      </c>
      <c r="O13" s="3"/>
      <c r="P13" s="3">
        <v>46000</v>
      </c>
      <c r="Q13" s="3"/>
      <c r="R13" s="3">
        <v>26669582311</v>
      </c>
      <c r="S13" s="3"/>
      <c r="T13" s="3">
        <v>30492472237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46000</v>
      </c>
      <c r="AE13" s="3"/>
      <c r="AF13" s="3">
        <v>686340</v>
      </c>
      <c r="AG13" s="3"/>
      <c r="AH13" s="3">
        <v>26669582311</v>
      </c>
      <c r="AI13" s="3"/>
      <c r="AJ13" s="3">
        <v>31565917640</v>
      </c>
      <c r="AK13" s="2"/>
      <c r="AL13" s="67">
        <f>AJ13/'سرمایه گذاری ها'!$O$17</f>
        <v>0.10922808150337096</v>
      </c>
    </row>
    <row r="14" spans="2:38" ht="21.75" x14ac:dyDescent="0.6">
      <c r="B14" s="3" t="s">
        <v>119</v>
      </c>
      <c r="C14" s="112"/>
      <c r="D14" s="3" t="s">
        <v>95</v>
      </c>
      <c r="E14" s="3"/>
      <c r="F14" s="3" t="s">
        <v>95</v>
      </c>
      <c r="G14" s="112"/>
      <c r="H14" s="3" t="s">
        <v>60</v>
      </c>
      <c r="I14" s="3"/>
      <c r="J14" s="3" t="s">
        <v>120</v>
      </c>
      <c r="K14" s="112"/>
      <c r="L14" s="3">
        <v>0</v>
      </c>
      <c r="M14" s="3"/>
      <c r="N14" s="3">
        <v>0</v>
      </c>
      <c r="O14" s="3"/>
      <c r="P14" s="3">
        <v>20660</v>
      </c>
      <c r="Q14" s="3"/>
      <c r="R14" s="3">
        <v>13476210197</v>
      </c>
      <c r="S14" s="3"/>
      <c r="T14" s="3">
        <v>15057232761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20660</v>
      </c>
      <c r="AE14" s="3"/>
      <c r="AF14" s="3">
        <v>761343</v>
      </c>
      <c r="AG14" s="3"/>
      <c r="AH14" s="3">
        <v>13476210197</v>
      </c>
      <c r="AI14" s="3"/>
      <c r="AJ14" s="3">
        <v>15726495435</v>
      </c>
      <c r="AK14" s="2"/>
      <c r="AL14" s="67">
        <f>AJ14/'سرمایه گذاری ها'!$O$17</f>
        <v>5.4418659540561715E-2</v>
      </c>
    </row>
    <row r="15" spans="2:38" ht="21.75" x14ac:dyDescent="0.6">
      <c r="B15" s="3" t="s">
        <v>172</v>
      </c>
      <c r="C15" s="112"/>
      <c r="D15" s="3" t="s">
        <v>95</v>
      </c>
      <c r="E15" s="3"/>
      <c r="F15" s="3" t="s">
        <v>95</v>
      </c>
      <c r="G15" s="112"/>
      <c r="H15" s="3" t="s">
        <v>173</v>
      </c>
      <c r="I15" s="3"/>
      <c r="J15" s="3" t="s">
        <v>174</v>
      </c>
      <c r="K15" s="112"/>
      <c r="L15" s="3">
        <v>0</v>
      </c>
      <c r="M15" s="3"/>
      <c r="N15" s="3">
        <v>0</v>
      </c>
      <c r="O15" s="3"/>
      <c r="P15" s="3">
        <v>14300</v>
      </c>
      <c r="Q15" s="3"/>
      <c r="R15" s="3">
        <v>13008629894</v>
      </c>
      <c r="S15" s="3"/>
      <c r="T15" s="3">
        <v>13736577993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14300</v>
      </c>
      <c r="AE15" s="3"/>
      <c r="AF15" s="3">
        <v>996337</v>
      </c>
      <c r="AG15" s="3"/>
      <c r="AH15" s="3">
        <v>13008629894</v>
      </c>
      <c r="AI15" s="3"/>
      <c r="AJ15" s="3">
        <v>14245036719</v>
      </c>
      <c r="AK15" s="2"/>
      <c r="AL15" s="67">
        <f>AJ15/'سرمایه گذاری ها'!$O$17</f>
        <v>4.9292342757358984E-2</v>
      </c>
    </row>
    <row r="16" spans="2:38" ht="21.75" x14ac:dyDescent="0.6">
      <c r="B16" s="3" t="s">
        <v>161</v>
      </c>
      <c r="C16" s="112"/>
      <c r="D16" s="3" t="s">
        <v>95</v>
      </c>
      <c r="E16" s="3"/>
      <c r="F16" s="3" t="s">
        <v>95</v>
      </c>
      <c r="G16" s="112"/>
      <c r="H16" s="3" t="s">
        <v>162</v>
      </c>
      <c r="I16" s="3"/>
      <c r="J16" s="3" t="s">
        <v>165</v>
      </c>
      <c r="K16" s="112"/>
      <c r="L16" s="3">
        <v>0</v>
      </c>
      <c r="M16" s="3"/>
      <c r="N16" s="3">
        <v>0</v>
      </c>
      <c r="O16" s="3"/>
      <c r="P16" s="3">
        <v>17700</v>
      </c>
      <c r="Q16" s="3"/>
      <c r="R16" s="3">
        <v>10153627143</v>
      </c>
      <c r="S16" s="3"/>
      <c r="T16" s="3">
        <v>11311559308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17700</v>
      </c>
      <c r="AE16" s="3"/>
      <c r="AF16" s="3">
        <v>662653</v>
      </c>
      <c r="AG16" s="3"/>
      <c r="AH16" s="3">
        <v>10153627143</v>
      </c>
      <c r="AI16" s="3"/>
      <c r="AJ16" s="3">
        <v>11726832226</v>
      </c>
      <c r="AK16" s="2"/>
      <c r="AL16" s="67">
        <f>AJ16/'سرمایه گذاری ها'!$O$17</f>
        <v>4.0578556934924737E-2</v>
      </c>
    </row>
    <row r="17" spans="2:38" ht="21.75" x14ac:dyDescent="0.6">
      <c r="B17" s="3" t="s">
        <v>211</v>
      </c>
      <c r="C17" s="112"/>
      <c r="D17" s="3" t="s">
        <v>95</v>
      </c>
      <c r="E17" s="3"/>
      <c r="F17" s="3" t="s">
        <v>95</v>
      </c>
      <c r="G17" s="112"/>
      <c r="H17" s="3" t="s">
        <v>212</v>
      </c>
      <c r="I17" s="3"/>
      <c r="J17" s="3" t="s">
        <v>213</v>
      </c>
      <c r="K17" s="112"/>
      <c r="L17" s="3">
        <v>0</v>
      </c>
      <c r="M17" s="3"/>
      <c r="N17" s="3">
        <v>0</v>
      </c>
      <c r="O17" s="3"/>
      <c r="P17" s="3">
        <v>8200</v>
      </c>
      <c r="Q17" s="3"/>
      <c r="R17" s="3">
        <v>7688273246</v>
      </c>
      <c r="S17" s="3"/>
      <c r="T17" s="3">
        <v>7882887367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8200</v>
      </c>
      <c r="AE17" s="3"/>
      <c r="AF17" s="3">
        <v>995585</v>
      </c>
      <c r="AG17" s="3"/>
      <c r="AH17" s="3">
        <v>7688273246</v>
      </c>
      <c r="AI17" s="3"/>
      <c r="AJ17" s="3">
        <v>8162317311</v>
      </c>
      <c r="AK17" s="2"/>
      <c r="AL17" s="67">
        <f>AJ17/'سرمایه گذاری ها'!$O$17</f>
        <v>2.8244205369544383E-2</v>
      </c>
    </row>
    <row r="18" spans="2:38" ht="21.75" x14ac:dyDescent="0.6">
      <c r="B18" s="3" t="s">
        <v>208</v>
      </c>
      <c r="C18" s="112"/>
      <c r="D18" s="3" t="s">
        <v>95</v>
      </c>
      <c r="E18" s="3"/>
      <c r="F18" s="3" t="s">
        <v>95</v>
      </c>
      <c r="G18" s="112"/>
      <c r="H18" s="3" t="s">
        <v>209</v>
      </c>
      <c r="I18" s="3"/>
      <c r="J18" s="3" t="s">
        <v>210</v>
      </c>
      <c r="K18" s="112"/>
      <c r="L18" s="3">
        <v>0</v>
      </c>
      <c r="M18" s="3"/>
      <c r="N18" s="3">
        <v>0</v>
      </c>
      <c r="O18" s="3"/>
      <c r="P18" s="3">
        <v>10500</v>
      </c>
      <c r="Q18" s="3"/>
      <c r="R18" s="3">
        <v>6038516279</v>
      </c>
      <c r="S18" s="3"/>
      <c r="T18" s="3">
        <v>6220038413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10500</v>
      </c>
      <c r="AE18" s="3"/>
      <c r="AF18" s="3">
        <v>614557</v>
      </c>
      <c r="AG18" s="3"/>
      <c r="AH18" s="3">
        <v>6038516279</v>
      </c>
      <c r="AI18" s="3"/>
      <c r="AJ18" s="3">
        <v>6451678921</v>
      </c>
      <c r="AK18" s="2"/>
      <c r="AL18" s="67">
        <f>AJ18/'سرمایه گذاری ها'!$O$17</f>
        <v>2.2324854263814409E-2</v>
      </c>
    </row>
    <row r="19" spans="2:38" ht="21.75" x14ac:dyDescent="0.6">
      <c r="B19" s="3" t="s">
        <v>122</v>
      </c>
      <c r="C19" s="112"/>
      <c r="D19" s="3" t="s">
        <v>95</v>
      </c>
      <c r="E19" s="3"/>
      <c r="F19" s="3" t="s">
        <v>95</v>
      </c>
      <c r="G19" s="112"/>
      <c r="H19" s="3" t="s">
        <v>60</v>
      </c>
      <c r="I19" s="3"/>
      <c r="J19" s="3" t="s">
        <v>239</v>
      </c>
      <c r="K19" s="112"/>
      <c r="L19" s="3">
        <v>0</v>
      </c>
      <c r="M19" s="3"/>
      <c r="N19" s="3">
        <v>0</v>
      </c>
      <c r="O19" s="3"/>
      <c r="P19" s="3">
        <v>5200</v>
      </c>
      <c r="Q19" s="3"/>
      <c r="R19" s="3">
        <v>4111359043</v>
      </c>
      <c r="S19" s="3"/>
      <c r="T19" s="3">
        <v>4095645929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5200</v>
      </c>
      <c r="AE19" s="3"/>
      <c r="AF19" s="3">
        <v>813964</v>
      </c>
      <c r="AG19" s="3"/>
      <c r="AH19" s="3">
        <v>4111359043</v>
      </c>
      <c r="AI19" s="3"/>
      <c r="AJ19" s="3">
        <v>4231845638</v>
      </c>
      <c r="AK19" s="2"/>
      <c r="AL19" s="67">
        <f>AJ19/'سرمایه گذاری ها'!$O$17</f>
        <v>1.4643527412344502E-2</v>
      </c>
    </row>
    <row r="20" spans="2:38" ht="21.75" x14ac:dyDescent="0.6">
      <c r="B20" s="3" t="s">
        <v>96</v>
      </c>
      <c r="C20" s="112"/>
      <c r="D20" s="3" t="s">
        <v>95</v>
      </c>
      <c r="E20" s="3"/>
      <c r="F20" s="3" t="s">
        <v>95</v>
      </c>
      <c r="G20" s="112"/>
      <c r="H20" s="3" t="s">
        <v>60</v>
      </c>
      <c r="I20" s="3"/>
      <c r="J20" s="3" t="s">
        <v>234</v>
      </c>
      <c r="K20" s="112"/>
      <c r="L20" s="3">
        <v>0</v>
      </c>
      <c r="M20" s="3"/>
      <c r="N20" s="3">
        <v>0</v>
      </c>
      <c r="O20" s="3"/>
      <c r="P20" s="3">
        <v>5100</v>
      </c>
      <c r="Q20" s="3"/>
      <c r="R20" s="3">
        <v>3881802446</v>
      </c>
      <c r="S20" s="3"/>
      <c r="T20" s="3">
        <v>3882196524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5100</v>
      </c>
      <c r="AE20" s="3"/>
      <c r="AF20" s="3">
        <v>785522</v>
      </c>
      <c r="AG20" s="3"/>
      <c r="AH20" s="3">
        <v>3881802446</v>
      </c>
      <c r="AI20" s="3"/>
      <c r="AJ20" s="3">
        <v>4005436083</v>
      </c>
      <c r="AK20" s="2"/>
      <c r="AL20" s="67">
        <f>AJ20/'سرمایه گذاری ها'!$O$17</f>
        <v>1.38600785796914E-2</v>
      </c>
    </row>
    <row r="21" spans="2:38" ht="21.75" x14ac:dyDescent="0.6">
      <c r="B21" s="3" t="s">
        <v>214</v>
      </c>
      <c r="C21" s="112"/>
      <c r="D21" s="3" t="s">
        <v>95</v>
      </c>
      <c r="E21" s="3"/>
      <c r="F21" s="3" t="s">
        <v>95</v>
      </c>
      <c r="G21" s="112"/>
      <c r="H21" s="3" t="s">
        <v>215</v>
      </c>
      <c r="I21" s="3"/>
      <c r="J21" s="3" t="s">
        <v>216</v>
      </c>
      <c r="K21" s="112"/>
      <c r="L21" s="3">
        <v>0</v>
      </c>
      <c r="M21" s="3"/>
      <c r="N21" s="3">
        <v>0</v>
      </c>
      <c r="O21" s="3"/>
      <c r="P21" s="3">
        <v>5000</v>
      </c>
      <c r="Q21" s="3"/>
      <c r="R21" s="3">
        <v>3680667000</v>
      </c>
      <c r="S21" s="3"/>
      <c r="T21" s="3">
        <v>3794117191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5000</v>
      </c>
      <c r="AE21" s="3"/>
      <c r="AF21" s="3">
        <v>789585</v>
      </c>
      <c r="AG21" s="3"/>
      <c r="AH21" s="3">
        <v>3680667000</v>
      </c>
      <c r="AI21" s="3"/>
      <c r="AJ21" s="3">
        <v>3947209438</v>
      </c>
      <c r="AK21" s="2"/>
      <c r="AL21" s="67">
        <f>AJ21/'سرمایه گذاری ها'!$O$17</f>
        <v>1.3658595930010134E-2</v>
      </c>
    </row>
    <row r="22" spans="2:38" ht="21.75" x14ac:dyDescent="0.6">
      <c r="B22" s="3" t="s">
        <v>98</v>
      </c>
      <c r="C22" s="112"/>
      <c r="D22" s="3" t="s">
        <v>95</v>
      </c>
      <c r="E22" s="3"/>
      <c r="F22" s="3" t="s">
        <v>95</v>
      </c>
      <c r="G22" s="112"/>
      <c r="H22" s="3" t="s">
        <v>176</v>
      </c>
      <c r="I22" s="3"/>
      <c r="J22" s="3" t="s">
        <v>177</v>
      </c>
      <c r="K22" s="112"/>
      <c r="L22" s="3">
        <v>0</v>
      </c>
      <c r="M22" s="3"/>
      <c r="N22" s="3">
        <v>0</v>
      </c>
      <c r="O22" s="3"/>
      <c r="P22" s="3">
        <v>5000</v>
      </c>
      <c r="Q22" s="3"/>
      <c r="R22" s="3">
        <v>3244571969</v>
      </c>
      <c r="S22" s="3"/>
      <c r="T22" s="3">
        <v>3732793308</v>
      </c>
      <c r="U22" s="3"/>
      <c r="V22" s="3">
        <v>0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774496</v>
      </c>
      <c r="AG22" s="3"/>
      <c r="AH22" s="3">
        <v>3244571969</v>
      </c>
      <c r="AI22" s="3"/>
      <c r="AJ22" s="3">
        <v>3871778113</v>
      </c>
      <c r="AK22" s="2"/>
      <c r="AL22" s="67">
        <f>AJ22/'سرمایه گذاری ها'!$O$17</f>
        <v>1.3397579633605477E-2</v>
      </c>
    </row>
    <row r="23" spans="2:38" ht="21.75" x14ac:dyDescent="0.6">
      <c r="B23" s="3" t="s">
        <v>217</v>
      </c>
      <c r="C23" s="112"/>
      <c r="D23" s="3" t="s">
        <v>95</v>
      </c>
      <c r="E23" s="3"/>
      <c r="F23" s="3" t="s">
        <v>95</v>
      </c>
      <c r="G23" s="112"/>
      <c r="H23" s="3" t="s">
        <v>209</v>
      </c>
      <c r="I23" s="3"/>
      <c r="J23" s="3" t="s">
        <v>218</v>
      </c>
      <c r="K23" s="112"/>
      <c r="L23" s="3">
        <v>0</v>
      </c>
      <c r="M23" s="3"/>
      <c r="N23" s="3">
        <v>0</v>
      </c>
      <c r="O23" s="3"/>
      <c r="P23" s="3">
        <v>6400</v>
      </c>
      <c r="Q23" s="3"/>
      <c r="R23" s="3">
        <v>3598732151</v>
      </c>
      <c r="S23" s="3"/>
      <c r="T23" s="3">
        <v>3725615809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6400</v>
      </c>
      <c r="AE23" s="3"/>
      <c r="AF23" s="3">
        <v>603781</v>
      </c>
      <c r="AG23" s="3"/>
      <c r="AH23" s="3">
        <v>3598732151</v>
      </c>
      <c r="AI23" s="3"/>
      <c r="AJ23" s="3">
        <v>3863498014</v>
      </c>
      <c r="AK23" s="2"/>
      <c r="AL23" s="67">
        <f>AJ23/'سرمایه گذاری ها'!$O$17</f>
        <v>1.3368927866254923E-2</v>
      </c>
    </row>
    <row r="24" spans="2:38" ht="21.75" x14ac:dyDescent="0.6">
      <c r="B24" s="3" t="s">
        <v>97</v>
      </c>
      <c r="C24" s="112"/>
      <c r="D24" s="3" t="s">
        <v>95</v>
      </c>
      <c r="E24" s="3"/>
      <c r="F24" s="3" t="s">
        <v>95</v>
      </c>
      <c r="G24" s="112"/>
      <c r="H24" s="3" t="s">
        <v>60</v>
      </c>
      <c r="I24" s="3"/>
      <c r="J24" s="3" t="s">
        <v>178</v>
      </c>
      <c r="K24" s="112"/>
      <c r="L24" s="3">
        <v>0</v>
      </c>
      <c r="M24" s="3"/>
      <c r="N24" s="3">
        <v>0</v>
      </c>
      <c r="O24" s="3"/>
      <c r="P24" s="3">
        <v>3600</v>
      </c>
      <c r="Q24" s="3"/>
      <c r="R24" s="3">
        <v>2678876653</v>
      </c>
      <c r="S24" s="3"/>
      <c r="T24" s="3">
        <v>2772764545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3600</v>
      </c>
      <c r="AE24" s="3"/>
      <c r="AF24" s="3">
        <v>799919</v>
      </c>
      <c r="AG24" s="3"/>
      <c r="AH24" s="3">
        <v>2678876653</v>
      </c>
      <c r="AI24" s="3"/>
      <c r="AJ24" s="3">
        <v>2879186452</v>
      </c>
      <c r="AK24" s="2"/>
      <c r="AL24" s="67">
        <f>AJ24/'سرمایه گذاری ها'!$O$17</f>
        <v>9.9628978326909649E-3</v>
      </c>
    </row>
    <row r="25" spans="2:38" ht="21.75" x14ac:dyDescent="0.6">
      <c r="B25" s="3" t="s">
        <v>141</v>
      </c>
      <c r="C25" s="112"/>
      <c r="D25" s="3" t="s">
        <v>95</v>
      </c>
      <c r="E25" s="3"/>
      <c r="F25" s="3" t="s">
        <v>95</v>
      </c>
      <c r="G25" s="112"/>
      <c r="H25" s="3" t="s">
        <v>142</v>
      </c>
      <c r="I25" s="3"/>
      <c r="J25" s="3" t="s">
        <v>143</v>
      </c>
      <c r="K25" s="112"/>
      <c r="L25" s="3">
        <v>18</v>
      </c>
      <c r="M25" s="3"/>
      <c r="N25" s="3">
        <v>18</v>
      </c>
      <c r="O25" s="3"/>
      <c r="P25" s="3">
        <v>2330</v>
      </c>
      <c r="Q25" s="3"/>
      <c r="R25" s="3">
        <v>2179249000</v>
      </c>
      <c r="S25" s="3"/>
      <c r="T25" s="3">
        <v>2185859051</v>
      </c>
      <c r="U25" s="3"/>
      <c r="V25" s="3">
        <v>0</v>
      </c>
      <c r="W25" s="3"/>
      <c r="X25" s="3">
        <v>0</v>
      </c>
      <c r="Y25" s="3"/>
      <c r="Z25" s="3">
        <v>0</v>
      </c>
      <c r="AA25" s="3"/>
      <c r="AB25" s="3">
        <v>0</v>
      </c>
      <c r="AC25" s="3"/>
      <c r="AD25" s="3">
        <v>2330</v>
      </c>
      <c r="AE25" s="3"/>
      <c r="AF25" s="3">
        <v>978178</v>
      </c>
      <c r="AG25" s="3"/>
      <c r="AH25" s="3">
        <v>2179249000</v>
      </c>
      <c r="AI25" s="3"/>
      <c r="AJ25" s="3">
        <v>2278741643</v>
      </c>
      <c r="AK25" s="2"/>
      <c r="AL25" s="67">
        <f>AJ25/'سرمایه گذاری ها'!$O$17</f>
        <v>7.8851684511564053E-3</v>
      </c>
    </row>
    <row r="26" spans="2:38" ht="21.75" x14ac:dyDescent="0.6">
      <c r="B26" s="3" t="s">
        <v>188</v>
      </c>
      <c r="C26" s="112"/>
      <c r="D26" s="3" t="s">
        <v>95</v>
      </c>
      <c r="E26" s="3"/>
      <c r="F26" s="3" t="s">
        <v>95</v>
      </c>
      <c r="G26" s="112"/>
      <c r="H26" s="3" t="s">
        <v>240</v>
      </c>
      <c r="I26" s="3"/>
      <c r="J26" s="3" t="s">
        <v>241</v>
      </c>
      <c r="K26" s="112"/>
      <c r="L26" s="3">
        <v>0</v>
      </c>
      <c r="M26" s="3"/>
      <c r="N26" s="3">
        <v>0</v>
      </c>
      <c r="O26" s="3"/>
      <c r="P26" s="3">
        <v>400</v>
      </c>
      <c r="Q26" s="3"/>
      <c r="R26" s="3">
        <v>379292733</v>
      </c>
      <c r="S26" s="3"/>
      <c r="T26" s="3">
        <v>382046741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400</v>
      </c>
      <c r="AE26" s="3"/>
      <c r="AF26" s="3">
        <v>977676</v>
      </c>
      <c r="AG26" s="3"/>
      <c r="AH26" s="3">
        <v>379292733</v>
      </c>
      <c r="AI26" s="3"/>
      <c r="AJ26" s="3">
        <v>390999518</v>
      </c>
      <c r="AK26" s="2"/>
      <c r="AL26" s="67">
        <f>AJ26/'سرمایه گذاری ها'!$O$17</f>
        <v>1.3529822800324193E-3</v>
      </c>
    </row>
    <row r="27" spans="2:38" ht="22.5" customHeight="1" x14ac:dyDescent="0.6">
      <c r="B27" s="3" t="s">
        <v>144</v>
      </c>
      <c r="C27" s="112"/>
      <c r="D27" s="3" t="s">
        <v>95</v>
      </c>
      <c r="E27" s="3"/>
      <c r="F27" s="3" t="s">
        <v>95</v>
      </c>
      <c r="G27" s="112"/>
      <c r="H27" s="3" t="s">
        <v>142</v>
      </c>
      <c r="I27" s="3"/>
      <c r="J27" s="3" t="s">
        <v>145</v>
      </c>
      <c r="K27" s="112"/>
      <c r="L27" s="3">
        <v>18</v>
      </c>
      <c r="M27" s="3"/>
      <c r="N27" s="3">
        <v>18</v>
      </c>
      <c r="O27" s="3"/>
      <c r="P27" s="3">
        <v>5</v>
      </c>
      <c r="Q27" s="3"/>
      <c r="R27" s="3">
        <v>4862100</v>
      </c>
      <c r="S27" s="3"/>
      <c r="T27" s="3">
        <v>4884114</v>
      </c>
      <c r="U27" s="3"/>
      <c r="V27" s="3">
        <v>0</v>
      </c>
      <c r="W27" s="3"/>
      <c r="X27" s="3">
        <v>0</v>
      </c>
      <c r="Y27" s="3"/>
      <c r="Z27" s="3">
        <v>0</v>
      </c>
      <c r="AA27" s="3"/>
      <c r="AB27" s="3">
        <v>0</v>
      </c>
      <c r="AC27" s="3"/>
      <c r="AD27" s="3">
        <v>5</v>
      </c>
      <c r="AE27" s="3"/>
      <c r="AF27" s="3">
        <v>980185</v>
      </c>
      <c r="AG27" s="3"/>
      <c r="AH27" s="3">
        <v>4862100</v>
      </c>
      <c r="AI27" s="3"/>
      <c r="AJ27" s="3">
        <v>4900036</v>
      </c>
      <c r="AK27" s="2"/>
      <c r="AL27" s="67">
        <f>AJ27/'سرمایه گذاری ها'!$O$17</f>
        <v>1.6955677882756201E-5</v>
      </c>
    </row>
    <row r="28" spans="2:38" ht="21.75" x14ac:dyDescent="0.6">
      <c r="B28" s="3" t="s">
        <v>158</v>
      </c>
      <c r="C28" s="112"/>
      <c r="D28" s="3" t="s">
        <v>95</v>
      </c>
      <c r="E28" s="3"/>
      <c r="F28" s="3" t="s">
        <v>95</v>
      </c>
      <c r="G28" s="112"/>
      <c r="H28" s="3" t="s">
        <v>159</v>
      </c>
      <c r="I28" s="3"/>
      <c r="J28" s="3" t="s">
        <v>160</v>
      </c>
      <c r="K28" s="112"/>
      <c r="L28" s="3">
        <v>0</v>
      </c>
      <c r="M28" s="3"/>
      <c r="N28" s="3">
        <v>0</v>
      </c>
      <c r="O28" s="3"/>
      <c r="P28" s="3">
        <v>15004</v>
      </c>
      <c r="Q28" s="3"/>
      <c r="R28" s="3">
        <v>13200600657</v>
      </c>
      <c r="S28" s="3"/>
      <c r="T28" s="3">
        <v>14476880761</v>
      </c>
      <c r="U28" s="3"/>
      <c r="V28" s="3">
        <v>3119</v>
      </c>
      <c r="W28" s="3"/>
      <c r="X28" s="3">
        <v>3109270750</v>
      </c>
      <c r="Y28" s="3"/>
      <c r="Z28" s="3">
        <v>18123</v>
      </c>
      <c r="AA28" s="3"/>
      <c r="AB28" s="3">
        <v>18123000000</v>
      </c>
      <c r="AC28" s="3"/>
      <c r="AD28" s="3">
        <v>0</v>
      </c>
      <c r="AE28" s="3"/>
      <c r="AF28" s="3">
        <v>0</v>
      </c>
      <c r="AG28" s="3"/>
      <c r="AH28" s="3">
        <v>0</v>
      </c>
      <c r="AI28" s="3"/>
      <c r="AJ28" s="3">
        <v>0</v>
      </c>
      <c r="AK28" s="2"/>
      <c r="AL28" s="67">
        <f>AJ28/'سرمایه گذاری ها'!$O$17</f>
        <v>0</v>
      </c>
    </row>
    <row r="29" spans="2:38" ht="21.75" x14ac:dyDescent="0.6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2"/>
      <c r="AL29" s="67"/>
    </row>
    <row r="30" spans="2:38" ht="27" thickBot="1" x14ac:dyDescent="0.65">
      <c r="B30" s="140" t="s">
        <v>80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2"/>
      <c r="P30" s="74">
        <f>SUM(P13:P29)</f>
        <v>165399</v>
      </c>
      <c r="Q30" s="28"/>
      <c r="R30" s="74">
        <f>SUM(R13:R29)</f>
        <v>113994852822</v>
      </c>
      <c r="S30" s="28"/>
      <c r="T30" s="74">
        <f>SUM(T13:T29)</f>
        <v>123753572052</v>
      </c>
      <c r="U30" s="28"/>
      <c r="V30" s="74">
        <f>SUM(V13:V29)</f>
        <v>3119</v>
      </c>
      <c r="W30" s="28"/>
      <c r="X30" s="74">
        <f>SUM(X13:X29)</f>
        <v>3109270750</v>
      </c>
      <c r="Y30" s="28"/>
      <c r="Z30" s="74">
        <f>SUM(Z13:Z29)</f>
        <v>18123</v>
      </c>
      <c r="AA30" s="28"/>
      <c r="AB30" s="74">
        <f>SUM(AB13:AB29)</f>
        <v>18123000000</v>
      </c>
      <c r="AC30" s="28"/>
      <c r="AD30" s="74">
        <f>SUM(AD13:AD29)</f>
        <v>150395</v>
      </c>
      <c r="AE30" s="75"/>
      <c r="AF30" s="74"/>
      <c r="AG30" s="28"/>
      <c r="AH30" s="74">
        <f>SUM(AH13:AH29)</f>
        <v>100794252165</v>
      </c>
      <c r="AI30" s="28"/>
      <c r="AJ30" s="74">
        <f>SUM(AJ13:AJ29)</f>
        <v>113351873187</v>
      </c>
      <c r="AK30" s="28"/>
      <c r="AL30" s="88">
        <f>SUM(AL13:AL29)</f>
        <v>0.39223341403324413</v>
      </c>
    </row>
    <row r="31" spans="2:38" ht="21" customHeight="1" thickTop="1" x14ac:dyDescent="0.6"/>
    <row r="37" spans="20:20" ht="33" x14ac:dyDescent="0.8">
      <c r="T37" s="59">
        <v>4</v>
      </c>
    </row>
  </sheetData>
  <sortState xmlns:xlrd2="http://schemas.microsoft.com/office/spreadsheetml/2017/richdata2" ref="B13:AJ28">
    <sortCondition descending="1" ref="AJ13:AJ28"/>
  </sortState>
  <mergeCells count="29">
    <mergeCell ref="B30:N3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.3" footer="0.3"/>
  <pageSetup paperSize="9" scale="47" orientation="landscape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F20"/>
  <sheetViews>
    <sheetView rightToLeft="1" tabSelected="1" view="pageBreakPreview" zoomScale="60" zoomScaleNormal="70" workbookViewId="0">
      <selection activeCell="F18" sqref="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41" t="s">
        <v>116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2:32" ht="39" x14ac:dyDescent="0.6">
      <c r="B3" s="141" t="s">
        <v>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</row>
    <row r="4" spans="2:32" ht="39" x14ac:dyDescent="0.6">
      <c r="B4" s="141" t="s">
        <v>261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</row>
    <row r="5" spans="2:32" ht="39" x14ac:dyDescent="0.6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</row>
    <row r="6" spans="2:32" ht="39" x14ac:dyDescent="0.6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105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26" t="s">
        <v>32</v>
      </c>
      <c r="C10" s="126" t="s">
        <v>32</v>
      </c>
      <c r="D10" s="126" t="s">
        <v>32</v>
      </c>
      <c r="E10" s="126" t="s">
        <v>32</v>
      </c>
      <c r="F10" s="126" t="s">
        <v>32</v>
      </c>
      <c r="G10" s="126" t="s">
        <v>32</v>
      </c>
      <c r="H10" s="126" t="s">
        <v>32</v>
      </c>
      <c r="I10" s="126" t="s">
        <v>32</v>
      </c>
      <c r="J10" s="126" t="s">
        <v>32</v>
      </c>
      <c r="L10" s="126" t="s">
        <v>238</v>
      </c>
      <c r="M10" s="126" t="s">
        <v>2</v>
      </c>
      <c r="N10" s="126" t="s">
        <v>2</v>
      </c>
      <c r="O10" s="126" t="s">
        <v>2</v>
      </c>
      <c r="P10" s="126" t="s">
        <v>2</v>
      </c>
      <c r="R10" s="126" t="s">
        <v>3</v>
      </c>
      <c r="S10" s="126" t="s">
        <v>3</v>
      </c>
      <c r="T10" s="126" t="s">
        <v>3</v>
      </c>
      <c r="U10" s="126" t="s">
        <v>3</v>
      </c>
      <c r="V10" s="126" t="s">
        <v>3</v>
      </c>
      <c r="W10" s="126" t="s">
        <v>3</v>
      </c>
      <c r="X10" s="126" t="s">
        <v>3</v>
      </c>
      <c r="Z10" s="126" t="s">
        <v>262</v>
      </c>
      <c r="AA10" s="126" t="s">
        <v>4</v>
      </c>
      <c r="AB10" s="126" t="s">
        <v>4</v>
      </c>
      <c r="AC10" s="126" t="s">
        <v>4</v>
      </c>
      <c r="AD10" s="126" t="s">
        <v>4</v>
      </c>
      <c r="AE10" s="126" t="s">
        <v>4</v>
      </c>
      <c r="AF10" s="126" t="s">
        <v>4</v>
      </c>
    </row>
    <row r="11" spans="2:32" s="16" customFormat="1" x14ac:dyDescent="0.6">
      <c r="B11" s="127" t="s">
        <v>33</v>
      </c>
      <c r="C11" s="24"/>
      <c r="D11" s="127" t="s">
        <v>87</v>
      </c>
      <c r="E11" s="24"/>
      <c r="F11" s="127" t="s">
        <v>25</v>
      </c>
      <c r="G11" s="24"/>
      <c r="H11" s="127" t="s">
        <v>34</v>
      </c>
      <c r="I11" s="24"/>
      <c r="J11" s="127" t="s">
        <v>22</v>
      </c>
      <c r="L11" s="127" t="s">
        <v>5</v>
      </c>
      <c r="M11" s="24"/>
      <c r="N11" s="127" t="s">
        <v>6</v>
      </c>
      <c r="O11" s="24"/>
      <c r="P11" s="127" t="s">
        <v>7</v>
      </c>
      <c r="R11" s="127" t="s">
        <v>8</v>
      </c>
      <c r="S11" s="127" t="s">
        <v>8</v>
      </c>
      <c r="T11" s="127" t="s">
        <v>8</v>
      </c>
      <c r="U11" s="24"/>
      <c r="V11" s="127" t="s">
        <v>9</v>
      </c>
      <c r="W11" s="127" t="s">
        <v>9</v>
      </c>
      <c r="X11" s="127" t="s">
        <v>9</v>
      </c>
      <c r="Z11" s="127" t="s">
        <v>5</v>
      </c>
      <c r="AA11" s="24"/>
      <c r="AB11" s="127" t="s">
        <v>6</v>
      </c>
      <c r="AC11" s="24"/>
      <c r="AD11" s="127" t="s">
        <v>7</v>
      </c>
      <c r="AE11" s="24"/>
      <c r="AF11" s="127" t="s">
        <v>35</v>
      </c>
    </row>
    <row r="12" spans="2:32" s="16" customFormat="1" ht="74.25" customHeight="1" x14ac:dyDescent="0.6">
      <c r="B12" s="128" t="s">
        <v>33</v>
      </c>
      <c r="C12" s="25"/>
      <c r="D12" s="128" t="s">
        <v>24</v>
      </c>
      <c r="E12" s="25"/>
      <c r="F12" s="128" t="s">
        <v>25</v>
      </c>
      <c r="G12" s="25"/>
      <c r="H12" s="128" t="s">
        <v>34</v>
      </c>
      <c r="I12" s="25"/>
      <c r="J12" s="128" t="s">
        <v>22</v>
      </c>
      <c r="L12" s="128" t="s">
        <v>5</v>
      </c>
      <c r="M12" s="25"/>
      <c r="N12" s="128" t="s">
        <v>6</v>
      </c>
      <c r="O12" s="25"/>
      <c r="P12" s="128" t="s">
        <v>7</v>
      </c>
      <c r="R12" s="128" t="s">
        <v>5</v>
      </c>
      <c r="S12" s="25"/>
      <c r="T12" s="128" t="s">
        <v>6</v>
      </c>
      <c r="U12" s="25"/>
      <c r="V12" s="128" t="s">
        <v>5</v>
      </c>
      <c r="W12" s="25"/>
      <c r="X12" s="128" t="s">
        <v>12</v>
      </c>
      <c r="Z12" s="128" t="s">
        <v>5</v>
      </c>
      <c r="AA12" s="25"/>
      <c r="AB12" s="128" t="s">
        <v>6</v>
      </c>
      <c r="AC12" s="25"/>
      <c r="AD12" s="128" t="s">
        <v>7</v>
      </c>
      <c r="AE12" s="25"/>
      <c r="AF12" s="128" t="s">
        <v>35</v>
      </c>
    </row>
    <row r="13" spans="2:32" s="16" customFormat="1" ht="32.25" customHeight="1" x14ac:dyDescent="0.6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26"/>
      <c r="AF13" s="70"/>
    </row>
    <row r="14" spans="2:32" ht="27" thickBot="1" x14ac:dyDescent="0.7">
      <c r="B14" s="142" t="s">
        <v>80</v>
      </c>
      <c r="C14" s="142"/>
      <c r="D14" s="142"/>
      <c r="E14" s="142"/>
      <c r="F14" s="142"/>
      <c r="G14" s="142"/>
      <c r="H14" s="142"/>
      <c r="I14" s="142"/>
      <c r="J14" s="142"/>
      <c r="K14" s="2"/>
      <c r="L14" s="69">
        <f>SUM(L13:L13)</f>
        <v>0</v>
      </c>
      <c r="M14" s="26"/>
      <c r="N14" s="69">
        <f>SUM(N13:N13)</f>
        <v>0</v>
      </c>
      <c r="O14" s="26"/>
      <c r="P14" s="69">
        <f>SUM(P13:P13)</f>
        <v>0</v>
      </c>
      <c r="Q14" s="26"/>
      <c r="R14" s="69">
        <v>0</v>
      </c>
      <c r="S14" s="26"/>
      <c r="T14" s="69">
        <v>0</v>
      </c>
      <c r="U14" s="26"/>
      <c r="V14" s="69">
        <f>SUM(V13:V13)</f>
        <v>0</v>
      </c>
      <c r="W14" s="26"/>
      <c r="X14" s="69">
        <f>SUM(X13:X13)</f>
        <v>0</v>
      </c>
      <c r="Y14" s="26"/>
      <c r="Z14" s="69">
        <f>SUM(Z13:Z13)</f>
        <v>0</v>
      </c>
      <c r="AA14" s="26"/>
      <c r="AB14" s="69">
        <f>SUM(AB13:AB13)</f>
        <v>0</v>
      </c>
      <c r="AC14" s="26"/>
      <c r="AD14" s="69">
        <f>SUM(AD13:AD13)</f>
        <v>0</v>
      </c>
      <c r="AE14" s="26"/>
      <c r="AF14" s="90">
        <f>SUM(AF13:AF13)</f>
        <v>0</v>
      </c>
    </row>
    <row r="15" spans="2:32" ht="21.75" thickTop="1" x14ac:dyDescent="0.6"/>
    <row r="20" spans="16:16" ht="33" x14ac:dyDescent="0.8">
      <c r="P20" s="59">
        <v>5</v>
      </c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B33"/>
  <sheetViews>
    <sheetView rightToLeft="1" view="pageBreakPreview" zoomScale="60" zoomScaleNormal="100" workbookViewId="0">
      <selection activeCell="L32" sqref="L32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7.28515625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20.140625" style="2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2:28" ht="29.25" customHeight="1" x14ac:dyDescent="0.55000000000000004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2:28" ht="29.25" customHeight="1" x14ac:dyDescent="0.55000000000000004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25" t="s">
        <v>36</v>
      </c>
      <c r="D8" s="126" t="s">
        <v>37</v>
      </c>
      <c r="E8" s="126" t="s">
        <v>37</v>
      </c>
      <c r="F8" s="126" t="s">
        <v>37</v>
      </c>
      <c r="G8" s="126" t="s">
        <v>37</v>
      </c>
      <c r="H8" s="126" t="s">
        <v>37</v>
      </c>
      <c r="I8" s="126" t="s">
        <v>37</v>
      </c>
      <c r="J8" s="126" t="s">
        <v>37</v>
      </c>
      <c r="L8" s="126" t="s">
        <v>238</v>
      </c>
      <c r="N8" s="126" t="s">
        <v>3</v>
      </c>
      <c r="O8" s="126" t="s">
        <v>3</v>
      </c>
      <c r="P8" s="126" t="s">
        <v>3</v>
      </c>
      <c r="R8" s="126" t="s">
        <v>262</v>
      </c>
      <c r="S8" s="126" t="s">
        <v>4</v>
      </c>
      <c r="T8" s="126" t="s">
        <v>4</v>
      </c>
    </row>
    <row r="9" spans="2:28" s="4" customFormat="1" ht="63.75" customHeight="1" x14ac:dyDescent="0.55000000000000004">
      <c r="B9" s="145" t="s">
        <v>36</v>
      </c>
      <c r="D9" s="143" t="s">
        <v>184</v>
      </c>
      <c r="E9" s="42"/>
      <c r="F9" s="143" t="s">
        <v>38</v>
      </c>
      <c r="G9" s="42"/>
      <c r="H9" s="143" t="s">
        <v>39</v>
      </c>
      <c r="I9" s="42"/>
      <c r="J9" s="143" t="s">
        <v>25</v>
      </c>
      <c r="L9" s="143" t="s">
        <v>40</v>
      </c>
      <c r="N9" s="143" t="s">
        <v>41</v>
      </c>
      <c r="O9" s="42"/>
      <c r="P9" s="143" t="s">
        <v>42</v>
      </c>
      <c r="R9" s="143" t="s">
        <v>40</v>
      </c>
      <c r="S9" s="42"/>
      <c r="T9" s="144" t="s">
        <v>35</v>
      </c>
    </row>
    <row r="10" spans="2:28" s="4" customFormat="1" ht="21.75" customHeight="1" x14ac:dyDescent="0.55000000000000004">
      <c r="B10" s="5" t="s">
        <v>223</v>
      </c>
      <c r="C10" s="5"/>
      <c r="D10" s="30" t="s">
        <v>246</v>
      </c>
      <c r="E10" s="5"/>
      <c r="F10" s="5" t="s">
        <v>100</v>
      </c>
      <c r="G10" s="5"/>
      <c r="H10" s="5" t="s">
        <v>247</v>
      </c>
      <c r="I10" s="5"/>
      <c r="J10" s="31">
        <v>23</v>
      </c>
      <c r="K10" s="5"/>
      <c r="L10" s="31">
        <v>0</v>
      </c>
      <c r="M10" s="5"/>
      <c r="N10" s="31">
        <v>37500000000</v>
      </c>
      <c r="O10" s="5"/>
      <c r="P10" s="31">
        <v>0</v>
      </c>
      <c r="Q10" s="5"/>
      <c r="R10" s="31">
        <v>37500000000</v>
      </c>
      <c r="S10" s="5"/>
      <c r="T10" s="34">
        <f>R10/'سرمایه گذاری ها'!$O$17</f>
        <v>0.12976188758681723</v>
      </c>
    </row>
    <row r="11" spans="2:28" s="4" customFormat="1" ht="21.75" customHeight="1" x14ac:dyDescent="0.55000000000000004">
      <c r="B11" s="5" t="s">
        <v>190</v>
      </c>
      <c r="C11" s="5"/>
      <c r="D11" s="30" t="s">
        <v>191</v>
      </c>
      <c r="E11" s="5"/>
      <c r="F11" s="5" t="s">
        <v>100</v>
      </c>
      <c r="G11" s="5"/>
      <c r="H11" s="5" t="s">
        <v>192</v>
      </c>
      <c r="I11" s="5"/>
      <c r="J11" s="31">
        <v>22</v>
      </c>
      <c r="K11" s="5"/>
      <c r="L11" s="31">
        <v>27000000000</v>
      </c>
      <c r="M11" s="5"/>
      <c r="N11" s="31">
        <v>0</v>
      </c>
      <c r="O11" s="5"/>
      <c r="P11" s="31">
        <v>0</v>
      </c>
      <c r="Q11" s="5"/>
      <c r="R11" s="31">
        <v>27000000000</v>
      </c>
      <c r="S11" s="5"/>
      <c r="T11" s="34">
        <f>R11/'سرمایه گذاری ها'!$O$17</f>
        <v>9.3428559062508409E-2</v>
      </c>
    </row>
    <row r="12" spans="2:28" s="4" customFormat="1" ht="21.75" customHeight="1" x14ac:dyDescent="0.55000000000000004">
      <c r="B12" s="5" t="s">
        <v>193</v>
      </c>
      <c r="C12" s="5"/>
      <c r="D12" s="30" t="s">
        <v>194</v>
      </c>
      <c r="E12" s="5"/>
      <c r="F12" s="5" t="s">
        <v>100</v>
      </c>
      <c r="G12" s="5"/>
      <c r="H12" s="5" t="s">
        <v>183</v>
      </c>
      <c r="I12" s="5"/>
      <c r="J12" s="31">
        <v>22</v>
      </c>
      <c r="K12" s="5"/>
      <c r="L12" s="31">
        <v>20000000000</v>
      </c>
      <c r="M12" s="5"/>
      <c r="N12" s="31">
        <v>0</v>
      </c>
      <c r="O12" s="5"/>
      <c r="P12" s="31">
        <v>0</v>
      </c>
      <c r="Q12" s="5"/>
      <c r="R12" s="31">
        <v>20000000000</v>
      </c>
      <c r="S12" s="5"/>
      <c r="T12" s="34">
        <f>R12/'سرمایه گذاری ها'!$O$17</f>
        <v>6.9206340046302522E-2</v>
      </c>
    </row>
    <row r="13" spans="2:28" s="4" customFormat="1" ht="21.75" customHeight="1" x14ac:dyDescent="0.55000000000000004">
      <c r="B13" s="5" t="s">
        <v>99</v>
      </c>
      <c r="C13" s="5"/>
      <c r="D13" s="30" t="s">
        <v>129</v>
      </c>
      <c r="E13" s="5"/>
      <c r="F13" s="5" t="s">
        <v>43</v>
      </c>
      <c r="G13" s="5"/>
      <c r="H13" s="5" t="s">
        <v>130</v>
      </c>
      <c r="I13" s="5"/>
      <c r="J13" s="31">
        <v>0</v>
      </c>
      <c r="K13" s="5"/>
      <c r="L13" s="31">
        <v>16980848</v>
      </c>
      <c r="M13" s="5"/>
      <c r="N13" s="31">
        <v>18123004165</v>
      </c>
      <c r="O13" s="5"/>
      <c r="P13" s="31">
        <v>504000</v>
      </c>
      <c r="Q13" s="5"/>
      <c r="R13" s="31">
        <v>18139481013</v>
      </c>
      <c r="S13" s="5"/>
      <c r="T13" s="34">
        <f>R13/'سرمایه گذاری ها'!$O$17</f>
        <v>6.2768354562456316E-2</v>
      </c>
    </row>
    <row r="14" spans="2:28" s="4" customFormat="1" ht="21.75" customHeight="1" x14ac:dyDescent="0.55000000000000004">
      <c r="B14" s="5" t="s">
        <v>193</v>
      </c>
      <c r="C14" s="5"/>
      <c r="D14" s="30" t="s">
        <v>197</v>
      </c>
      <c r="E14" s="5"/>
      <c r="F14" s="5" t="s">
        <v>100</v>
      </c>
      <c r="G14" s="5"/>
      <c r="H14" s="5" t="s">
        <v>198</v>
      </c>
      <c r="I14" s="5"/>
      <c r="J14" s="31">
        <v>22</v>
      </c>
      <c r="K14" s="5"/>
      <c r="L14" s="31">
        <v>15000000000</v>
      </c>
      <c r="M14" s="5"/>
      <c r="N14" s="31">
        <v>0</v>
      </c>
      <c r="O14" s="5"/>
      <c r="P14" s="31">
        <v>0</v>
      </c>
      <c r="Q14" s="5"/>
      <c r="R14" s="31">
        <v>15000000000</v>
      </c>
      <c r="S14" s="5"/>
      <c r="T14" s="34">
        <f>R14/'سرمایه گذاری ها'!$O$17</f>
        <v>5.1904755034726892E-2</v>
      </c>
    </row>
    <row r="15" spans="2:28" s="4" customFormat="1" ht="21.75" customHeight="1" x14ac:dyDescent="0.55000000000000004">
      <c r="B15" s="5" t="s">
        <v>190</v>
      </c>
      <c r="C15" s="5"/>
      <c r="D15" s="30" t="s">
        <v>199</v>
      </c>
      <c r="E15" s="5"/>
      <c r="F15" s="5" t="s">
        <v>100</v>
      </c>
      <c r="G15" s="5"/>
      <c r="H15" s="5" t="s">
        <v>200</v>
      </c>
      <c r="I15" s="5"/>
      <c r="J15" s="31">
        <v>22</v>
      </c>
      <c r="K15" s="5"/>
      <c r="L15" s="31">
        <v>10000000000</v>
      </c>
      <c r="M15" s="5"/>
      <c r="N15" s="31">
        <v>0</v>
      </c>
      <c r="O15" s="5"/>
      <c r="P15" s="31">
        <v>0</v>
      </c>
      <c r="Q15" s="5"/>
      <c r="R15" s="31">
        <v>10000000000</v>
      </c>
      <c r="S15" s="5"/>
      <c r="T15" s="34">
        <f>R15/'سرمایه گذاری ها'!$O$17</f>
        <v>3.4603170023151261E-2</v>
      </c>
    </row>
    <row r="16" spans="2:28" s="4" customFormat="1" ht="21.75" customHeight="1" x14ac:dyDescent="0.55000000000000004">
      <c r="B16" s="5" t="s">
        <v>151</v>
      </c>
      <c r="C16" s="5"/>
      <c r="D16" s="30" t="s">
        <v>152</v>
      </c>
      <c r="E16" s="5"/>
      <c r="F16" s="5" t="s">
        <v>43</v>
      </c>
      <c r="G16" s="5"/>
      <c r="H16" s="5" t="s">
        <v>153</v>
      </c>
      <c r="I16" s="5"/>
      <c r="J16" s="31">
        <v>0</v>
      </c>
      <c r="K16" s="5"/>
      <c r="L16" s="31">
        <v>898664844</v>
      </c>
      <c r="M16" s="5"/>
      <c r="N16" s="31">
        <v>20478297135</v>
      </c>
      <c r="O16" s="5"/>
      <c r="P16" s="31">
        <v>18236992670</v>
      </c>
      <c r="Q16" s="5"/>
      <c r="R16" s="31">
        <v>3139969309</v>
      </c>
      <c r="S16" s="5"/>
      <c r="T16" s="34">
        <f>R16/'سرمایه گذاری ها'!$O$17</f>
        <v>1.0865289186680378E-2</v>
      </c>
    </row>
    <row r="17" spans="2:20" s="4" customFormat="1" ht="21.75" customHeight="1" x14ac:dyDescent="0.55000000000000004">
      <c r="B17" s="5" t="s">
        <v>223</v>
      </c>
      <c r="C17" s="5"/>
      <c r="D17" s="30" t="s">
        <v>228</v>
      </c>
      <c r="E17" s="5"/>
      <c r="F17" s="5" t="s">
        <v>43</v>
      </c>
      <c r="G17" s="5"/>
      <c r="H17" s="5" t="s">
        <v>225</v>
      </c>
      <c r="I17" s="5"/>
      <c r="J17" s="31">
        <v>0</v>
      </c>
      <c r="K17" s="5"/>
      <c r="L17" s="31">
        <v>22182877</v>
      </c>
      <c r="M17" s="5"/>
      <c r="N17" s="31">
        <v>38599409266</v>
      </c>
      <c r="O17" s="5"/>
      <c r="P17" s="31">
        <v>38289967213</v>
      </c>
      <c r="Q17" s="5"/>
      <c r="R17" s="31">
        <v>331624930</v>
      </c>
      <c r="S17" s="5"/>
      <c r="T17" s="34">
        <f>R17/'سرمایه گذاری ها'!$O$17</f>
        <v>1.1475273836705636E-3</v>
      </c>
    </row>
    <row r="18" spans="2:20" s="4" customFormat="1" ht="21.75" customHeight="1" x14ac:dyDescent="0.55000000000000004">
      <c r="B18" s="5" t="s">
        <v>102</v>
      </c>
      <c r="C18" s="5"/>
      <c r="D18" s="30" t="s">
        <v>138</v>
      </c>
      <c r="E18" s="5"/>
      <c r="F18" s="5" t="s">
        <v>43</v>
      </c>
      <c r="G18" s="5"/>
      <c r="H18" s="5" t="s">
        <v>139</v>
      </c>
      <c r="I18" s="5"/>
      <c r="J18" s="31">
        <v>0</v>
      </c>
      <c r="K18" s="5"/>
      <c r="L18" s="31">
        <v>8310135</v>
      </c>
      <c r="M18" s="5"/>
      <c r="N18" s="31">
        <v>0</v>
      </c>
      <c r="O18" s="5"/>
      <c r="P18" s="31">
        <v>0</v>
      </c>
      <c r="Q18" s="5"/>
      <c r="R18" s="31">
        <v>8310135</v>
      </c>
      <c r="S18" s="5"/>
      <c r="T18" s="34">
        <f>R18/'سرمایه گذاری ها'!$O$17</f>
        <v>2.8755701432034013E-5</v>
      </c>
    </row>
    <row r="19" spans="2:20" s="4" customFormat="1" ht="21.75" customHeight="1" x14ac:dyDescent="0.55000000000000004">
      <c r="B19" s="5" t="s">
        <v>103</v>
      </c>
      <c r="C19" s="5"/>
      <c r="D19" s="30" t="s">
        <v>125</v>
      </c>
      <c r="E19" s="5"/>
      <c r="F19" s="5" t="s">
        <v>43</v>
      </c>
      <c r="G19" s="5"/>
      <c r="H19" s="5" t="s">
        <v>126</v>
      </c>
      <c r="I19" s="5"/>
      <c r="J19" s="31">
        <v>0</v>
      </c>
      <c r="K19" s="5"/>
      <c r="L19" s="31">
        <v>8103212</v>
      </c>
      <c r="M19" s="5"/>
      <c r="N19" s="31">
        <v>34411</v>
      </c>
      <c r="O19" s="5"/>
      <c r="P19" s="31">
        <v>0</v>
      </c>
      <c r="Q19" s="5"/>
      <c r="R19" s="31">
        <v>8137623</v>
      </c>
      <c r="S19" s="5"/>
      <c r="T19" s="34">
        <f>R19/'سرمایه گذاری ها'!$O$17</f>
        <v>2.8158755225330624E-5</v>
      </c>
    </row>
    <row r="20" spans="2:20" s="4" customFormat="1" ht="21.75" customHeight="1" x14ac:dyDescent="0.55000000000000004">
      <c r="B20" s="5" t="s">
        <v>193</v>
      </c>
      <c r="C20" s="5"/>
      <c r="D20" s="30" t="s">
        <v>202</v>
      </c>
      <c r="E20" s="5"/>
      <c r="F20" s="5" t="s">
        <v>43</v>
      </c>
      <c r="G20" s="5"/>
      <c r="H20" s="5" t="s">
        <v>183</v>
      </c>
      <c r="I20" s="5"/>
      <c r="J20" s="31">
        <v>0</v>
      </c>
      <c r="K20" s="5"/>
      <c r="L20" s="31">
        <v>32820000</v>
      </c>
      <c r="M20" s="5"/>
      <c r="N20" s="31">
        <v>773017715</v>
      </c>
      <c r="O20" s="5"/>
      <c r="P20" s="31">
        <v>804867715</v>
      </c>
      <c r="Q20" s="5"/>
      <c r="R20" s="31">
        <v>970000</v>
      </c>
      <c r="S20" s="5"/>
      <c r="T20" s="34">
        <f>R20/'سرمایه گذاری ها'!$O$17</f>
        <v>3.3565074922456726E-6</v>
      </c>
    </row>
    <row r="21" spans="2:20" s="4" customFormat="1" ht="21.75" customHeight="1" x14ac:dyDescent="0.55000000000000004">
      <c r="B21" s="5" t="s">
        <v>190</v>
      </c>
      <c r="C21" s="5"/>
      <c r="D21" s="30" t="s">
        <v>201</v>
      </c>
      <c r="E21" s="5"/>
      <c r="F21" s="5" t="s">
        <v>43</v>
      </c>
      <c r="G21" s="5"/>
      <c r="H21" s="5" t="s">
        <v>196</v>
      </c>
      <c r="I21" s="5"/>
      <c r="J21" s="31">
        <v>0</v>
      </c>
      <c r="K21" s="5"/>
      <c r="L21" s="31">
        <v>958790</v>
      </c>
      <c r="M21" s="5"/>
      <c r="N21" s="31">
        <v>786616437</v>
      </c>
      <c r="O21" s="5"/>
      <c r="P21" s="31">
        <v>786752437</v>
      </c>
      <c r="Q21" s="5"/>
      <c r="R21" s="31">
        <v>822790</v>
      </c>
      <c r="S21" s="5"/>
      <c r="T21" s="34">
        <f>R21/'سرمایه گذاری ها'!$O$17</f>
        <v>2.8471142263348626E-6</v>
      </c>
    </row>
    <row r="22" spans="2:20" s="4" customFormat="1" ht="21.75" customHeight="1" x14ac:dyDescent="0.55000000000000004">
      <c r="B22" s="5" t="s">
        <v>44</v>
      </c>
      <c r="C22" s="5"/>
      <c r="D22" s="30" t="s">
        <v>127</v>
      </c>
      <c r="E22" s="5"/>
      <c r="F22" s="5" t="s">
        <v>43</v>
      </c>
      <c r="G22" s="5"/>
      <c r="H22" s="5" t="s">
        <v>128</v>
      </c>
      <c r="I22" s="5"/>
      <c r="J22" s="31">
        <v>0</v>
      </c>
      <c r="K22" s="5"/>
      <c r="L22" s="31">
        <v>46664077</v>
      </c>
      <c r="M22" s="5"/>
      <c r="N22" s="31">
        <v>1000195173</v>
      </c>
      <c r="O22" s="5"/>
      <c r="P22" s="31">
        <v>1046088150</v>
      </c>
      <c r="Q22" s="5"/>
      <c r="R22" s="31">
        <v>771100</v>
      </c>
      <c r="S22" s="5"/>
      <c r="T22" s="34">
        <f>R22/'سرمایه گذاری ها'!$O$17</f>
        <v>2.6682504404851937E-6</v>
      </c>
    </row>
    <row r="23" spans="2:20" s="4" customFormat="1" ht="21.75" customHeight="1" x14ac:dyDescent="0.55000000000000004">
      <c r="B23" s="5" t="s">
        <v>131</v>
      </c>
      <c r="C23" s="5"/>
      <c r="D23" s="30" t="s">
        <v>132</v>
      </c>
      <c r="E23" s="5"/>
      <c r="F23" s="5" t="s">
        <v>43</v>
      </c>
      <c r="G23" s="5"/>
      <c r="H23" s="5" t="s">
        <v>133</v>
      </c>
      <c r="I23" s="5"/>
      <c r="J23" s="31">
        <v>0</v>
      </c>
      <c r="K23" s="5"/>
      <c r="L23" s="31">
        <v>1134283</v>
      </c>
      <c r="M23" s="5"/>
      <c r="N23" s="31">
        <v>2677</v>
      </c>
      <c r="O23" s="5"/>
      <c r="P23" s="31">
        <v>504000</v>
      </c>
      <c r="Q23" s="5"/>
      <c r="R23" s="31">
        <v>632960</v>
      </c>
      <c r="S23" s="5"/>
      <c r="T23" s="34">
        <f>R23/'سرمایه گذاری ها'!$O$17</f>
        <v>2.1902422497853821E-6</v>
      </c>
    </row>
    <row r="24" spans="2:20" s="4" customFormat="1" ht="21.75" customHeight="1" x14ac:dyDescent="0.55000000000000004">
      <c r="B24" s="5" t="s">
        <v>123</v>
      </c>
      <c r="C24" s="5"/>
      <c r="D24" s="30" t="s">
        <v>124</v>
      </c>
      <c r="E24" s="5"/>
      <c r="F24" s="5" t="s">
        <v>43</v>
      </c>
      <c r="G24" s="5"/>
      <c r="H24" s="5" t="s">
        <v>101</v>
      </c>
      <c r="I24" s="5"/>
      <c r="J24" s="31">
        <v>0</v>
      </c>
      <c r="K24" s="5"/>
      <c r="L24" s="31">
        <v>495810</v>
      </c>
      <c r="M24" s="5"/>
      <c r="N24" s="31">
        <v>37387</v>
      </c>
      <c r="O24" s="5"/>
      <c r="P24" s="31">
        <v>0</v>
      </c>
      <c r="Q24" s="5"/>
      <c r="R24" s="31">
        <v>533197</v>
      </c>
      <c r="S24" s="5"/>
      <c r="T24" s="34">
        <f>R24/'سرمایه گذاری ها'!$O$17</f>
        <v>1.8450306446834183E-6</v>
      </c>
    </row>
    <row r="25" spans="2:20" s="4" customFormat="1" ht="21.75" customHeight="1" x14ac:dyDescent="0.55000000000000004">
      <c r="B25" s="5" t="s">
        <v>154</v>
      </c>
      <c r="C25" s="5"/>
      <c r="D25" s="30" t="s">
        <v>155</v>
      </c>
      <c r="E25" s="5"/>
      <c r="F25" s="5" t="s">
        <v>43</v>
      </c>
      <c r="G25" s="5"/>
      <c r="H25" s="5" t="s">
        <v>153</v>
      </c>
      <c r="I25" s="5"/>
      <c r="J25" s="31">
        <v>0</v>
      </c>
      <c r="K25" s="5"/>
      <c r="L25" s="31">
        <v>484513</v>
      </c>
      <c r="M25" s="5"/>
      <c r="N25" s="31">
        <v>2049</v>
      </c>
      <c r="O25" s="5"/>
      <c r="P25" s="31">
        <v>0</v>
      </c>
      <c r="Q25" s="5"/>
      <c r="R25" s="31">
        <v>486562</v>
      </c>
      <c r="S25" s="5"/>
      <c r="T25" s="34">
        <f>R25/'سرمایه گذاری ها'!$O$17</f>
        <v>1.6836587612804525E-6</v>
      </c>
    </row>
    <row r="26" spans="2:20" s="4" customFormat="1" ht="21.75" customHeight="1" x14ac:dyDescent="0.55000000000000004">
      <c r="B26" s="5" t="s">
        <v>223</v>
      </c>
      <c r="C26" s="5"/>
      <c r="D26" s="30" t="s">
        <v>224</v>
      </c>
      <c r="E26" s="5"/>
      <c r="F26" s="5" t="s">
        <v>100</v>
      </c>
      <c r="G26" s="5"/>
      <c r="H26" s="5" t="s">
        <v>225</v>
      </c>
      <c r="I26" s="5"/>
      <c r="J26" s="31">
        <v>23</v>
      </c>
      <c r="K26" s="5"/>
      <c r="L26" s="31">
        <v>26000000000</v>
      </c>
      <c r="M26" s="5"/>
      <c r="N26" s="31">
        <v>0</v>
      </c>
      <c r="O26" s="5"/>
      <c r="P26" s="31">
        <v>26000000000</v>
      </c>
      <c r="Q26" s="5"/>
      <c r="R26" s="31">
        <v>0</v>
      </c>
      <c r="S26" s="5"/>
      <c r="T26" s="34">
        <f>R26/'سرمایه گذاری ها'!$O$17</f>
        <v>0</v>
      </c>
    </row>
    <row r="27" spans="2:20" s="4" customFormat="1" ht="21.75" customHeight="1" x14ac:dyDescent="0.55000000000000004">
      <c r="B27" s="5" t="s">
        <v>223</v>
      </c>
      <c r="C27" s="5"/>
      <c r="D27" s="30" t="s">
        <v>226</v>
      </c>
      <c r="E27" s="5"/>
      <c r="F27" s="5" t="s">
        <v>100</v>
      </c>
      <c r="G27" s="5"/>
      <c r="H27" s="5" t="s">
        <v>227</v>
      </c>
      <c r="I27" s="5"/>
      <c r="J27" s="31">
        <v>23</v>
      </c>
      <c r="K27" s="5"/>
      <c r="L27" s="31">
        <v>4000000000</v>
      </c>
      <c r="M27" s="5"/>
      <c r="N27" s="31">
        <v>0</v>
      </c>
      <c r="O27" s="5"/>
      <c r="P27" s="31">
        <v>4000000000</v>
      </c>
      <c r="Q27" s="5"/>
      <c r="R27" s="31">
        <v>0</v>
      </c>
      <c r="S27" s="5"/>
      <c r="T27" s="34">
        <f>R27/'سرمایه گذاری ها'!$O$17</f>
        <v>0</v>
      </c>
    </row>
    <row r="28" spans="2:20" s="4" customFormat="1" ht="21.75" customHeight="1" x14ac:dyDescent="0.55000000000000004">
      <c r="B28" s="5" t="s">
        <v>223</v>
      </c>
      <c r="C28" s="5"/>
      <c r="D28" s="30" t="s">
        <v>236</v>
      </c>
      <c r="E28" s="5"/>
      <c r="F28" s="5" t="s">
        <v>100</v>
      </c>
      <c r="G28" s="5"/>
      <c r="H28" s="5" t="s">
        <v>237</v>
      </c>
      <c r="I28" s="5"/>
      <c r="J28" s="31">
        <v>23</v>
      </c>
      <c r="K28" s="5"/>
      <c r="L28" s="31">
        <v>5000000000</v>
      </c>
      <c r="M28" s="5"/>
      <c r="N28" s="31">
        <v>0</v>
      </c>
      <c r="O28" s="5"/>
      <c r="P28" s="31">
        <v>5000000000</v>
      </c>
      <c r="Q28" s="5"/>
      <c r="R28" s="31">
        <v>0</v>
      </c>
      <c r="S28" s="5"/>
      <c r="T28" s="34">
        <f>R28/'سرمایه گذاری ها'!$O$17</f>
        <v>0</v>
      </c>
    </row>
    <row r="29" spans="2:20" s="4" customFormat="1" ht="21.75" customHeight="1" x14ac:dyDescent="0.55000000000000004">
      <c r="B29" s="5" t="s">
        <v>223</v>
      </c>
      <c r="C29" s="5"/>
      <c r="D29" s="30" t="s">
        <v>244</v>
      </c>
      <c r="E29" s="5"/>
      <c r="F29" s="5" t="s">
        <v>100</v>
      </c>
      <c r="G29" s="5"/>
      <c r="H29" s="5" t="s">
        <v>245</v>
      </c>
      <c r="I29" s="5"/>
      <c r="J29" s="31">
        <v>23</v>
      </c>
      <c r="K29" s="5"/>
      <c r="L29" s="31">
        <v>2500000000</v>
      </c>
      <c r="M29" s="5"/>
      <c r="N29" s="31">
        <v>0</v>
      </c>
      <c r="O29" s="5"/>
      <c r="P29" s="31">
        <v>2500000000</v>
      </c>
      <c r="Q29" s="5"/>
      <c r="R29" s="31">
        <v>0</v>
      </c>
      <c r="S29" s="5"/>
      <c r="T29" s="34">
        <f>R29/'سرمایه گذاری ها'!$O$17</f>
        <v>0</v>
      </c>
    </row>
    <row r="30" spans="2:20" s="4" customFormat="1" ht="21.75" customHeight="1" x14ac:dyDescent="0.55000000000000004">
      <c r="B30" s="5"/>
      <c r="C30" s="5"/>
      <c r="D30" s="30"/>
      <c r="E30" s="5"/>
      <c r="F30" s="5"/>
      <c r="G30" s="5"/>
      <c r="H30" s="5"/>
      <c r="I30" s="5"/>
      <c r="J30" s="31"/>
      <c r="K30" s="5"/>
      <c r="L30" s="31"/>
      <c r="M30" s="5"/>
      <c r="N30" s="31"/>
      <c r="O30" s="5"/>
      <c r="P30" s="31"/>
      <c r="Q30" s="5"/>
      <c r="R30" s="31"/>
      <c r="S30" s="5"/>
      <c r="T30" s="34"/>
    </row>
    <row r="31" spans="2:20" ht="21.75" customHeight="1" thickBot="1" x14ac:dyDescent="0.6">
      <c r="B31" s="71" t="s">
        <v>80</v>
      </c>
      <c r="C31" s="71"/>
      <c r="D31" s="71"/>
      <c r="E31" s="71"/>
      <c r="F31" s="71"/>
      <c r="G31" s="71"/>
      <c r="H31" s="71"/>
      <c r="I31" s="71"/>
      <c r="J31" s="71"/>
      <c r="L31" s="10">
        <f>SUM(L10:L30)</f>
        <v>110536799389</v>
      </c>
      <c r="N31" s="10">
        <f>SUM(N10:N30)</f>
        <v>117260616415</v>
      </c>
      <c r="P31" s="10">
        <f>SUM(P10:P30)</f>
        <v>96665676185</v>
      </c>
      <c r="R31" s="10">
        <f>SUM(R10:R30)</f>
        <v>131131739619</v>
      </c>
      <c r="T31" s="33">
        <f>SUM(T10:T30)</f>
        <v>0.45375738814678584</v>
      </c>
    </row>
    <row r="32" spans="2:20" ht="21.75" customHeight="1" thickTop="1" x14ac:dyDescent="0.55000000000000004"/>
    <row r="33" spans="10:10" ht="35.25" customHeight="1" x14ac:dyDescent="0.8">
      <c r="J33" s="59">
        <v>6</v>
      </c>
    </row>
  </sheetData>
  <sortState xmlns:xlrd2="http://schemas.microsoft.com/office/spreadsheetml/2017/richdata2" ref="B10:T29">
    <sortCondition descending="1" ref="R10:R29"/>
  </sortState>
  <mergeCells count="17"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</mergeCells>
  <printOptions horizontalCentered="1" verticalCentered="1"/>
  <pageMargins left="0.2" right="0.2" top="0" bottom="0" header="0" footer="0"/>
  <pageSetup paperSize="9" scale="68" orientation="landscape" r:id="rId1"/>
  <rowBreaks count="3" manualBreakCount="3">
    <brk id="20" max="16383" man="1"/>
    <brk id="21" max="16383" man="1"/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36"/>
  <sheetViews>
    <sheetView rightToLeft="1" view="pageBreakPreview" topLeftCell="A6" zoomScale="60" zoomScaleNormal="100" workbookViewId="0">
      <selection activeCell="D26" sqref="D26"/>
    </sheetView>
  </sheetViews>
  <sheetFormatPr defaultRowHeight="21" x14ac:dyDescent="0.6"/>
  <cols>
    <col min="1" max="1" width="1.5703125" style="1" customWidth="1"/>
    <col min="2" max="2" width="45.28515625" style="1" customWidth="1"/>
    <col min="3" max="3" width="1" style="1" customWidth="1"/>
    <col min="4" max="4" width="16.7109375" style="1" bestFit="1" customWidth="1"/>
    <col min="5" max="5" width="1" style="1" customWidth="1"/>
    <col min="6" max="6" width="22.5703125" style="1" bestFit="1" customWidth="1"/>
    <col min="7" max="7" width="1" style="1" customWidth="1"/>
    <col min="8" max="8" width="25.140625" style="1" bestFit="1" customWidth="1"/>
    <col min="9" max="9" width="1" style="1" customWidth="1"/>
    <col min="10" max="10" width="17.8554687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37.28515625" style="1" customWidth="1"/>
    <col min="15" max="15" width="1" style="1" customWidth="1"/>
    <col min="16" max="16" width="3.140625" style="1" customWidth="1"/>
    <col min="17" max="16384" width="9.140625" style="1"/>
  </cols>
  <sheetData>
    <row r="2" spans="2:28" ht="30" x14ac:dyDescent="0.6">
      <c r="B2" s="124" t="s">
        <v>116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2:28" ht="30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2:28" ht="30" x14ac:dyDescent="0.6">
      <c r="B4" s="124" t="s">
        <v>261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2:28" ht="114.75" customHeight="1" x14ac:dyDescent="0.6"/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6">
      <c r="B7" s="147" t="s">
        <v>86</v>
      </c>
      <c r="D7" s="124" t="s">
        <v>262</v>
      </c>
      <c r="E7" s="124" t="s">
        <v>4</v>
      </c>
      <c r="F7" s="124" t="s">
        <v>4</v>
      </c>
      <c r="G7" s="124" t="s">
        <v>4</v>
      </c>
      <c r="H7" s="124" t="s">
        <v>4</v>
      </c>
      <c r="I7" s="124" t="s">
        <v>4</v>
      </c>
      <c r="J7" s="124" t="s">
        <v>4</v>
      </c>
      <c r="K7" s="124" t="s">
        <v>4</v>
      </c>
      <c r="L7" s="124" t="s">
        <v>4</v>
      </c>
      <c r="M7" s="124" t="s">
        <v>4</v>
      </c>
      <c r="N7" s="124" t="s">
        <v>4</v>
      </c>
    </row>
    <row r="8" spans="2:28" ht="30" x14ac:dyDescent="0.6">
      <c r="B8" s="147" t="s">
        <v>1</v>
      </c>
      <c r="D8" s="146" t="s">
        <v>5</v>
      </c>
      <c r="E8" s="123"/>
      <c r="F8" s="146" t="s">
        <v>27</v>
      </c>
      <c r="G8" s="123"/>
      <c r="H8" s="146" t="s">
        <v>28</v>
      </c>
      <c r="I8" s="123"/>
      <c r="J8" s="146" t="s">
        <v>29</v>
      </c>
      <c r="K8" s="123"/>
      <c r="L8" s="146" t="s">
        <v>30</v>
      </c>
      <c r="M8" s="123"/>
      <c r="N8" s="146" t="s">
        <v>31</v>
      </c>
    </row>
    <row r="9" spans="2:28" ht="30" x14ac:dyDescent="0.75">
      <c r="B9" s="111" t="s">
        <v>156</v>
      </c>
      <c r="D9" s="114">
        <v>46000</v>
      </c>
      <c r="F9" s="114">
        <v>685460</v>
      </c>
      <c r="G9" s="114"/>
      <c r="H9" s="114">
        <v>686340</v>
      </c>
      <c r="I9" s="114"/>
      <c r="J9" s="115" t="s">
        <v>248</v>
      </c>
      <c r="K9" s="114"/>
      <c r="L9" s="114">
        <v>31571640000</v>
      </c>
      <c r="N9" s="13" t="s">
        <v>180</v>
      </c>
    </row>
    <row r="10" spans="2:28" ht="30" x14ac:dyDescent="0.75">
      <c r="B10" s="111" t="s">
        <v>119</v>
      </c>
      <c r="D10" s="114">
        <v>20660</v>
      </c>
      <c r="F10" s="114">
        <v>755920</v>
      </c>
      <c r="G10" s="114"/>
      <c r="H10" s="114">
        <v>761343</v>
      </c>
      <c r="I10" s="114"/>
      <c r="J10" s="115" t="s">
        <v>249</v>
      </c>
      <c r="K10" s="114"/>
      <c r="L10" s="114">
        <v>15729346380</v>
      </c>
      <c r="N10" s="13" t="s">
        <v>180</v>
      </c>
    </row>
    <row r="11" spans="2:28" ht="30" x14ac:dyDescent="0.75">
      <c r="B11" s="111" t="s">
        <v>172</v>
      </c>
      <c r="D11" s="114">
        <v>14300</v>
      </c>
      <c r="F11" s="114">
        <v>994840</v>
      </c>
      <c r="G11" s="114"/>
      <c r="H11" s="114">
        <v>996337</v>
      </c>
      <c r="I11" s="114"/>
      <c r="J11" s="115" t="s">
        <v>250</v>
      </c>
      <c r="K11" s="114"/>
      <c r="L11" s="114">
        <v>14247619100</v>
      </c>
      <c r="N11" s="13" t="s">
        <v>180</v>
      </c>
    </row>
    <row r="12" spans="2:28" ht="30" x14ac:dyDescent="0.75">
      <c r="B12" s="111" t="s">
        <v>161</v>
      </c>
      <c r="D12" s="114">
        <v>17700</v>
      </c>
      <c r="F12" s="114">
        <v>662130</v>
      </c>
      <c r="G12" s="114"/>
      <c r="H12" s="114">
        <v>662653</v>
      </c>
      <c r="I12" s="114"/>
      <c r="J12" s="115" t="s">
        <v>251</v>
      </c>
      <c r="K12" s="114"/>
      <c r="L12" s="114">
        <v>11728958100</v>
      </c>
      <c r="N12" s="13" t="s">
        <v>180</v>
      </c>
    </row>
    <row r="13" spans="2:28" ht="30" x14ac:dyDescent="0.75">
      <c r="B13" s="111" t="s">
        <v>211</v>
      </c>
      <c r="D13" s="114">
        <v>8200</v>
      </c>
      <c r="F13" s="114">
        <v>994990</v>
      </c>
      <c r="G13" s="114"/>
      <c r="H13" s="114">
        <v>995585</v>
      </c>
      <c r="I13" s="114"/>
      <c r="J13" s="115" t="s">
        <v>252</v>
      </c>
      <c r="K13" s="114"/>
      <c r="L13" s="114">
        <v>8163797000</v>
      </c>
      <c r="N13" s="13" t="s">
        <v>180</v>
      </c>
    </row>
    <row r="14" spans="2:28" ht="30" x14ac:dyDescent="0.75">
      <c r="B14" s="111" t="s">
        <v>208</v>
      </c>
      <c r="D14" s="114">
        <v>10500</v>
      </c>
      <c r="F14" s="114">
        <v>614980</v>
      </c>
      <c r="G14" s="114"/>
      <c r="H14" s="114">
        <v>614557</v>
      </c>
      <c r="I14" s="114"/>
      <c r="J14" s="115" t="s">
        <v>253</v>
      </c>
      <c r="K14" s="114"/>
      <c r="L14" s="114">
        <v>6452848500</v>
      </c>
      <c r="N14" s="13" t="s">
        <v>180</v>
      </c>
    </row>
    <row r="15" spans="2:28" ht="30" x14ac:dyDescent="0.75">
      <c r="B15" s="111" t="s">
        <v>122</v>
      </c>
      <c r="D15" s="114">
        <v>5200</v>
      </c>
      <c r="F15" s="114">
        <v>814440</v>
      </c>
      <c r="G15" s="114"/>
      <c r="H15" s="114">
        <v>813964</v>
      </c>
      <c r="I15" s="114"/>
      <c r="J15" s="115" t="s">
        <v>254</v>
      </c>
      <c r="K15" s="114"/>
      <c r="L15" s="114">
        <v>4232612800</v>
      </c>
      <c r="N15" s="13" t="s">
        <v>180</v>
      </c>
    </row>
    <row r="16" spans="2:28" ht="30" x14ac:dyDescent="0.75">
      <c r="B16" s="111" t="s">
        <v>96</v>
      </c>
      <c r="D16" s="114">
        <v>5100</v>
      </c>
      <c r="F16" s="114">
        <v>786430</v>
      </c>
      <c r="G16" s="114"/>
      <c r="H16" s="114">
        <v>785522</v>
      </c>
      <c r="I16" s="114"/>
      <c r="J16" s="115" t="s">
        <v>255</v>
      </c>
      <c r="K16" s="114"/>
      <c r="L16" s="114">
        <v>4006162200</v>
      </c>
      <c r="N16" s="13" t="s">
        <v>180</v>
      </c>
    </row>
    <row r="17" spans="2:14" ht="30" x14ac:dyDescent="0.75">
      <c r="B17" s="111" t="s">
        <v>214</v>
      </c>
      <c r="D17" s="114">
        <v>5000</v>
      </c>
      <c r="F17" s="114">
        <v>788560</v>
      </c>
      <c r="G17" s="114"/>
      <c r="H17" s="114">
        <v>789585</v>
      </c>
      <c r="I17" s="114"/>
      <c r="J17" s="115" t="s">
        <v>248</v>
      </c>
      <c r="K17" s="114"/>
      <c r="L17" s="114">
        <v>3947925000</v>
      </c>
      <c r="N17" s="13" t="s">
        <v>180</v>
      </c>
    </row>
    <row r="18" spans="2:14" ht="30" x14ac:dyDescent="0.75">
      <c r="B18" s="111" t="s">
        <v>98</v>
      </c>
      <c r="D18" s="114">
        <v>5000</v>
      </c>
      <c r="F18" s="114">
        <v>776620</v>
      </c>
      <c r="G18" s="114"/>
      <c r="H18" s="114">
        <v>774496</v>
      </c>
      <c r="I18" s="114"/>
      <c r="J18" s="115" t="s">
        <v>256</v>
      </c>
      <c r="K18" s="114"/>
      <c r="L18" s="114">
        <v>3872480000</v>
      </c>
      <c r="N18" s="13" t="s">
        <v>180</v>
      </c>
    </row>
    <row r="19" spans="2:14" ht="30" x14ac:dyDescent="0.75">
      <c r="B19" s="111" t="s">
        <v>217</v>
      </c>
      <c r="D19" s="114">
        <v>6400</v>
      </c>
      <c r="F19" s="114">
        <v>604020</v>
      </c>
      <c r="G19" s="114"/>
      <c r="H19" s="114">
        <v>603781</v>
      </c>
      <c r="I19" s="114"/>
      <c r="J19" s="115" t="s">
        <v>257</v>
      </c>
      <c r="K19" s="114"/>
      <c r="L19" s="114">
        <v>3864198400</v>
      </c>
      <c r="N19" s="13" t="s">
        <v>180</v>
      </c>
    </row>
    <row r="20" spans="2:14" ht="30" x14ac:dyDescent="0.75">
      <c r="B20" s="111" t="s">
        <v>97</v>
      </c>
      <c r="D20" s="114">
        <v>3600</v>
      </c>
      <c r="F20" s="114">
        <v>802310</v>
      </c>
      <c r="G20" s="114"/>
      <c r="H20" s="114">
        <v>799919</v>
      </c>
      <c r="I20" s="114"/>
      <c r="J20" s="115" t="s">
        <v>258</v>
      </c>
      <c r="K20" s="114"/>
      <c r="L20" s="114">
        <v>2879708400</v>
      </c>
      <c r="N20" s="13" t="s">
        <v>180</v>
      </c>
    </row>
    <row r="21" spans="2:14" ht="30" x14ac:dyDescent="0.75">
      <c r="B21" s="111" t="s">
        <v>141</v>
      </c>
      <c r="D21" s="114">
        <v>2330</v>
      </c>
      <c r="F21" s="114">
        <v>975000</v>
      </c>
      <c r="G21" s="114"/>
      <c r="H21" s="114">
        <v>978178</v>
      </c>
      <c r="I21" s="114"/>
      <c r="J21" s="115" t="s">
        <v>259</v>
      </c>
      <c r="K21" s="114"/>
      <c r="L21" s="114">
        <v>2279154740</v>
      </c>
      <c r="N21" s="13" t="s">
        <v>180</v>
      </c>
    </row>
    <row r="22" spans="2:14" ht="30" x14ac:dyDescent="0.75">
      <c r="B22" s="111" t="s">
        <v>188</v>
      </c>
      <c r="D22" s="114">
        <v>400</v>
      </c>
      <c r="F22" s="114">
        <v>977470</v>
      </c>
      <c r="G22" s="114"/>
      <c r="H22" s="114">
        <v>977676</v>
      </c>
      <c r="I22" s="114"/>
      <c r="J22" s="115" t="s">
        <v>260</v>
      </c>
      <c r="K22" s="114"/>
      <c r="L22" s="114">
        <v>391070400</v>
      </c>
      <c r="N22" s="13" t="s">
        <v>180</v>
      </c>
    </row>
    <row r="23" spans="2:14" ht="30" x14ac:dyDescent="0.75">
      <c r="B23" s="111" t="s">
        <v>144</v>
      </c>
      <c r="D23" s="114">
        <v>5</v>
      </c>
      <c r="F23" s="114">
        <v>977000</v>
      </c>
      <c r="G23" s="114"/>
      <c r="H23" s="114">
        <v>980185</v>
      </c>
      <c r="I23" s="114"/>
      <c r="J23" s="115" t="s">
        <v>259</v>
      </c>
      <c r="K23" s="114"/>
      <c r="L23" s="114">
        <v>4900925</v>
      </c>
      <c r="N23" s="13" t="s">
        <v>180</v>
      </c>
    </row>
    <row r="24" spans="2:14" ht="30" x14ac:dyDescent="0.75">
      <c r="B24" s="111"/>
      <c r="D24" s="114"/>
      <c r="E24" s="114"/>
      <c r="F24" s="114"/>
      <c r="G24" s="114"/>
      <c r="H24" s="114"/>
      <c r="I24" s="114"/>
      <c r="J24" s="115"/>
      <c r="K24" s="114"/>
      <c r="L24" s="114"/>
      <c r="N24" s="13"/>
    </row>
    <row r="25" spans="2:14" ht="39" thickBot="1" x14ac:dyDescent="1.1000000000000001">
      <c r="B25" s="102" t="s">
        <v>80</v>
      </c>
      <c r="C25" s="99"/>
      <c r="D25" s="113">
        <f>SUM(D9:D24)</f>
        <v>150395</v>
      </c>
      <c r="E25" s="100"/>
      <c r="F25" s="104">
        <f>SUM(F9:F24)</f>
        <v>12210170</v>
      </c>
      <c r="G25" s="101"/>
      <c r="H25" s="104">
        <f>SUM(H9:H24)</f>
        <v>12220121</v>
      </c>
      <c r="I25" s="100"/>
      <c r="J25" s="119" t="s">
        <v>203</v>
      </c>
      <c r="K25" s="100"/>
      <c r="L25" s="104">
        <f>SUM(L9:L24)</f>
        <v>113372421945</v>
      </c>
      <c r="M25" s="100"/>
      <c r="N25" s="103"/>
    </row>
    <row r="26" spans="2:14" ht="21.75" thickTop="1" x14ac:dyDescent="0.6"/>
    <row r="36" spans="8:8" ht="30" x14ac:dyDescent="0.75">
      <c r="H36" s="60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46" orientation="landscape" r:id="rId1"/>
  <rowBreaks count="2" manualBreakCount="2">
    <brk id="17" max="16383" man="1"/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B2:AB18"/>
  <sheetViews>
    <sheetView rightToLeft="1" view="pageBreakPreview" topLeftCell="A4" zoomScaleNormal="100" zoomScaleSheetLayoutView="100" workbookViewId="0">
      <selection activeCell="D14" sqref="D14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24" t="s">
        <v>116</v>
      </c>
      <c r="C2" s="124"/>
      <c r="D2" s="124"/>
      <c r="E2" s="124"/>
      <c r="F2" s="124"/>
      <c r="G2" s="124"/>
      <c r="H2" s="124"/>
    </row>
    <row r="3" spans="2:28" ht="30" x14ac:dyDescent="0.55000000000000004">
      <c r="B3" s="124" t="s">
        <v>45</v>
      </c>
      <c r="C3" s="124"/>
      <c r="D3" s="124"/>
      <c r="E3" s="124"/>
      <c r="F3" s="124"/>
      <c r="G3" s="124"/>
      <c r="H3" s="124"/>
    </row>
    <row r="4" spans="2:28" ht="30" x14ac:dyDescent="0.55000000000000004">
      <c r="B4" s="124" t="s">
        <v>261</v>
      </c>
      <c r="C4" s="124"/>
      <c r="D4" s="124"/>
      <c r="E4" s="124"/>
      <c r="F4" s="124"/>
      <c r="G4" s="124"/>
      <c r="H4" s="124"/>
    </row>
    <row r="5" spans="2:28" ht="64.5" customHeight="1" x14ac:dyDescent="0.55000000000000004"/>
    <row r="6" spans="2:28" ht="30" x14ac:dyDescent="0.55000000000000004">
      <c r="B6" s="14" t="s">
        <v>106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48" t="s">
        <v>49</v>
      </c>
      <c r="C8" s="45"/>
      <c r="D8" s="148" t="s">
        <v>40</v>
      </c>
      <c r="E8" s="45"/>
      <c r="F8" s="148" t="s">
        <v>68</v>
      </c>
      <c r="G8" s="45"/>
      <c r="H8" s="148" t="s">
        <v>11</v>
      </c>
    </row>
    <row r="9" spans="2:28" s="4" customFormat="1" x14ac:dyDescent="0.55000000000000004">
      <c r="B9" s="4" t="s">
        <v>78</v>
      </c>
      <c r="D9" s="29">
        <v>5744221852</v>
      </c>
      <c r="F9" s="47">
        <f>D9/$D$13</f>
        <v>1.1568327249232049</v>
      </c>
      <c r="G9" s="6"/>
      <c r="H9" s="47">
        <f>D9/'سرمایه گذاری ها'!$O$17</f>
        <v>1.9876828539545682E-2</v>
      </c>
    </row>
    <row r="10" spans="2:28" s="4" customFormat="1" x14ac:dyDescent="0.55000000000000004">
      <c r="B10" s="4" t="s">
        <v>79</v>
      </c>
      <c r="D10" s="29">
        <v>2261733222</v>
      </c>
      <c r="F10" s="47">
        <f>D10/$D$13</f>
        <v>0.45549198371309696</v>
      </c>
      <c r="G10" s="6"/>
      <c r="H10" s="47">
        <f>D10/'سرمایه گذاری ها'!$O$17</f>
        <v>7.8263139227875717E-3</v>
      </c>
    </row>
    <row r="11" spans="2:28" s="4" customFormat="1" x14ac:dyDescent="0.55000000000000004">
      <c r="B11" s="4" t="s">
        <v>77</v>
      </c>
      <c r="D11" s="29">
        <v>-3042006797</v>
      </c>
      <c r="F11" s="47">
        <f>D11/$D$13</f>
        <v>-0.61263180686225704</v>
      </c>
      <c r="G11" s="6"/>
      <c r="H11" s="47">
        <f>D11/'سرمایه گذاری ها'!$O$17</f>
        <v>-1.0526307840817279E-2</v>
      </c>
    </row>
    <row r="12" spans="2:28" s="4" customFormat="1" x14ac:dyDescent="0.55000000000000004">
      <c r="B12" s="4" t="s">
        <v>75</v>
      </c>
      <c r="D12" s="29">
        <v>1524888</v>
      </c>
      <c r="F12" s="47">
        <f>D12/$D$13</f>
        <v>3.0709822595527007E-4</v>
      </c>
      <c r="G12" s="6"/>
      <c r="H12" s="47">
        <f>D12/'سرمایه گذاری ها'!$O$17</f>
        <v>5.2765958730263082E-6</v>
      </c>
    </row>
    <row r="13" spans="2:28" ht="24.75" thickBot="1" x14ac:dyDescent="0.65">
      <c r="B13" s="32" t="s">
        <v>80</v>
      </c>
      <c r="D13" s="76">
        <f>SUM(D9:D12)</f>
        <v>4965473165</v>
      </c>
      <c r="E13" s="26"/>
      <c r="F13" s="77">
        <f>SUM(F9:F12)</f>
        <v>1</v>
      </c>
      <c r="G13" s="70"/>
      <c r="H13" s="78">
        <f>SUM(H9:H12)</f>
        <v>1.7182111217389003E-2</v>
      </c>
    </row>
    <row r="14" spans="2:28" ht="21.75" thickTop="1" x14ac:dyDescent="0.55000000000000004">
      <c r="D14" s="3"/>
    </row>
    <row r="18" spans="4:4" ht="27" customHeight="1" x14ac:dyDescent="0.75">
      <c r="D18" s="61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2023-10-24T10:45:04Z</cp:lastPrinted>
  <dcterms:created xsi:type="dcterms:W3CDTF">2021-12-28T12:49:50Z</dcterms:created>
  <dcterms:modified xsi:type="dcterms:W3CDTF">2023-10-25T06:41:12Z</dcterms:modified>
</cp:coreProperties>
</file>