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شهریور\دی\"/>
    </mc:Choice>
  </mc:AlternateContent>
  <xr:revisionPtr revIDLastSave="0" documentId="13_ncr:1_{D7B80750-BD96-462A-BD7F-86BBCB01E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F33" i="13" l="1"/>
  <c r="J33" i="13"/>
  <c r="D40" i="12"/>
  <c r="F40" i="12"/>
  <c r="H40" i="12"/>
  <c r="J40" i="12"/>
  <c r="L40" i="12"/>
  <c r="N40" i="12"/>
  <c r="P40" i="12"/>
  <c r="R40" i="12"/>
  <c r="D44" i="10"/>
  <c r="F44" i="10"/>
  <c r="H44" i="10"/>
  <c r="J44" i="10"/>
  <c r="L44" i="10"/>
  <c r="N44" i="10"/>
  <c r="P44" i="10"/>
  <c r="R44" i="10"/>
  <c r="D37" i="9"/>
  <c r="F37" i="9"/>
  <c r="H37" i="9"/>
  <c r="J37" i="9"/>
  <c r="L37" i="9"/>
  <c r="N37" i="9"/>
  <c r="P37" i="9"/>
  <c r="R37" i="9"/>
  <c r="P19" i="8"/>
  <c r="R19" i="8"/>
  <c r="T19" i="8"/>
  <c r="F26" i="11"/>
  <c r="J26" i="11"/>
  <c r="N26" i="11"/>
  <c r="P26" i="11"/>
  <c r="R26" i="11"/>
  <c r="T26" i="11"/>
  <c r="L26" i="11"/>
  <c r="V26" i="11"/>
  <c r="J32" i="7"/>
  <c r="L32" i="7"/>
  <c r="N32" i="7"/>
  <c r="P32" i="7"/>
  <c r="R32" i="7"/>
  <c r="T32" i="7"/>
  <c r="L24" i="4"/>
  <c r="H24" i="4"/>
  <c r="F24" i="4"/>
  <c r="D24" i="4"/>
  <c r="L30" i="6"/>
  <c r="N30" i="6"/>
  <c r="P30" i="6"/>
  <c r="R30" i="6"/>
  <c r="P33" i="3"/>
  <c r="R33" i="3"/>
  <c r="T33" i="3"/>
  <c r="V33" i="3"/>
  <c r="X33" i="3"/>
  <c r="Z33" i="3"/>
  <c r="AB33" i="3"/>
  <c r="AD33" i="3"/>
  <c r="AH33" i="3"/>
  <c r="AJ33" i="3"/>
  <c r="E23" i="1"/>
  <c r="G23" i="1"/>
  <c r="I23" i="1"/>
  <c r="S23" i="1"/>
  <c r="W23" i="1"/>
  <c r="Y23" i="1"/>
  <c r="K23" i="1"/>
  <c r="M23" i="1"/>
  <c r="O23" i="1"/>
  <c r="Q23" i="1"/>
  <c r="D13" i="14"/>
  <c r="D13" i="15" s="1"/>
  <c r="F13" i="14"/>
  <c r="D26" i="11"/>
  <c r="H26" i="11"/>
  <c r="J19" i="8"/>
  <c r="L19" i="8"/>
  <c r="N19" i="8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3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AL16" i="3" l="1"/>
  <c r="AL20" i="3"/>
  <c r="AL24" i="3"/>
  <c r="AL28" i="3"/>
  <c r="AL19" i="3"/>
  <c r="AL27" i="3"/>
  <c r="AL17" i="3"/>
  <c r="AL21" i="3"/>
  <c r="AL25" i="3"/>
  <c r="AL29" i="3"/>
  <c r="AL23" i="3"/>
  <c r="AL31" i="3"/>
  <c r="AL14" i="3"/>
  <c r="AL18" i="3"/>
  <c r="AL22" i="3"/>
  <c r="AL26" i="3"/>
  <c r="AL30" i="3"/>
  <c r="AL15" i="3"/>
  <c r="T13" i="6"/>
  <c r="T17" i="6"/>
  <c r="T21" i="6"/>
  <c r="T25" i="6"/>
  <c r="T14" i="6"/>
  <c r="T18" i="6"/>
  <c r="T22" i="6"/>
  <c r="T26" i="6"/>
  <c r="T16" i="6"/>
  <c r="T24" i="6"/>
  <c r="T11" i="6"/>
  <c r="T15" i="6"/>
  <c r="T19" i="6"/>
  <c r="T23" i="6"/>
  <c r="T27" i="6"/>
  <c r="T12" i="6"/>
  <c r="T20" i="6"/>
  <c r="T28" i="6"/>
  <c r="H12" i="15"/>
  <c r="AA14" i="1"/>
  <c r="AA18" i="1"/>
  <c r="AA17" i="1"/>
  <c r="AA15" i="1"/>
  <c r="AA19" i="1"/>
  <c r="AA21" i="1"/>
  <c r="AA12" i="1"/>
  <c r="AA16" i="1"/>
  <c r="AA20" i="1"/>
  <c r="AA13" i="1"/>
  <c r="T10" i="6"/>
  <c r="T30" i="6" s="1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F13" i="15" l="1"/>
  <c r="AL33" i="3"/>
  <c r="AA23" i="1"/>
  <c r="H13" i="15"/>
  <c r="AF14" i="5"/>
</calcChain>
</file>

<file path=xl/sharedStrings.xml><?xml version="1.0" encoding="utf-8"?>
<sst xmlns="http://schemas.openxmlformats.org/spreadsheetml/2006/main" count="1021" uniqueCount="257">
  <si>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</si>
  <si>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</si>
  <si>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</si>
  <si>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</si>
  <si>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</si>
  <si>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</si>
  <si>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</si>
  <si>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</si>
  <si>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</si>
  <si>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</si>
  <si>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</si>
  <si>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</si>
  <si>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</si>
  <si>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</si>
  <si>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</si>
  <si>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</si>
  <si>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</si>
  <si>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</si>
  <si>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</si>
  <si>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</si>
  <si>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</si>
  <si>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</si>
  <si>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</si>
  <si>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</si>
  <si>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</si>
  <si>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</si>
  <si>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</si>
  <si>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</si>
  <si>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</si>
  <si>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</si>
  <si>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</si>
  <si>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</si>
  <si>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</si>
  <si>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</si>
  <si>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</si>
  <si>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</si>
  <si>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</si>
  <si>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</si>
  <si>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</si>
  <si>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</si>
  <si>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</si>
  <si>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</si>
  <si>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</si>
  <si>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</si>
  <si>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</si>
  <si>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</si>
  <si>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</si>
  <si>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</si>
  <si>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</si>
  <si>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</si>
  <si>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</si>
  <si>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</si>
  <si>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</si>
  <si>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</si>
  <si>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</si>
  <si>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</si>
  <si>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</si>
  <si>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</si>
  <si>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</si>
  <si>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</si>
  <si>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</si>
  <si>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</si>
  <si>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</si>
  <si>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</si>
  <si>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</si>
  <si>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</si>
  <si>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</si>
  <si>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</si>
  <si>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</si>
  <si>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</si>
  <si>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</si>
  <si>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</si>
  <si>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</si>
  <si>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</si>
  <si>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</si>
  <si>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</si>
  <si>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</si>
  <si>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</si>
  <si>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</si>
  <si>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</si>
  <si>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</si>
  <si>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</si>
  <si>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</si>
  <si>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</si>
  <si>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</si>
  <si>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</si>
  <si>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</si>
  <si>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</si>
  <si>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</si>
  <si>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</si>
  <si>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</si>
  <si>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</si>
  <si>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</si>
  <si>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</si>
  <si>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</si>
  <si>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</si>
  <si>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</si>
  <si>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</si>
  <si>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</si>
  <si>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</si>
  <si>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</si>
  <si>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</si>
  <si>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</si>
  <si>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</si>
  <si>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</si>
  <si>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</si>
  <si>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</si>
  <si>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</si>
  <si>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</si>
  <si>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</si>
  <si>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</si>
  <si>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</si>
  <si>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</si>
  <si>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</si>
  <si>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</si>
  <si>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</si>
  <si>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</si>
  <si>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</si>
  <si>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</si>
  <si>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</si>
  <si>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</si>
  <si>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</si>
  <si>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</si>
  <si>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</si>
  <si>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</si>
  <si>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</si>
  <si>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</si>
  <si>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</si>
  <si>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</si>
  <si>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</si>
  <si>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</si>
  <si>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</si>
  <si>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</si>
  <si>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</si>
  <si>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</si>
  <si>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</si>
  <si>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</si>
  <si>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</si>
  <si>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</si>
  <si>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</si>
  <si>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</si>
  <si>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</si>
  <si>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</si>
  <si>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</si>
  <si>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</si>
  <si>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</si>
  <si>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</si>
  <si>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</si>
  <si>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</si>
  <si>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</si>
  <si>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</si>
  <si>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</si>
  <si>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</si>
  <si>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</si>
  <si>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</si>
  <si>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</si>
  <si>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</si>
  <si>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</si>
  <si>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</si>
  <si>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</si>
  <si>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</si>
  <si>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</si>
  <si>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</si>
  <si>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</si>
  <si>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</si>
  <si>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</si>
  <si>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</si>
  <si>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</si>
  <si>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</si>
  <si>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</si>
  <si>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</si>
  <si>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</si>
  <si>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</si>
  <si>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1399/11/21</t>
  </si>
  <si>
    <t>1402/08/07</t>
  </si>
  <si>
    <t>گام بانک اقتصاد نوین0205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</si>
  <si>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</si>
  <si>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</si>
  <si>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</si>
  <si>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</si>
  <si>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</si>
  <si>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</si>
  <si>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</si>
  <si>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</si>
  <si>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</si>
  <si>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</si>
  <si>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</si>
  <si>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</si>
  <si>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</si>
  <si>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</si>
  <si>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</si>
  <si>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</si>
  <si>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</si>
  <si>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</si>
  <si>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</si>
  <si>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</si>
  <si>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</si>
  <si>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</si>
  <si>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</si>
  <si>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</si>
  <si>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</si>
  <si>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</si>
  <si>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</si>
  <si>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</si>
  <si>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</si>
  <si>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</si>
  <si>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</si>
  <si>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</si>
  <si>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</si>
  <si>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</si>
  <si>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</si>
  <si>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</si>
  <si>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</si>
  <si>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</si>
  <si>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</si>
  <si>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</si>
  <si>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</si>
  <si>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</si>
  <si>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</si>
  <si>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</si>
  <si>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</si>
  <si>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</si>
  <si>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</si>
  <si>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</si>
  <si>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</si>
  <si>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</si>
  <si>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</si>
  <si>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</si>
  <si>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</si>
  <si>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1402/04/13</t>
  </si>
  <si>
    <t>141.9967.1452725.1</t>
  </si>
  <si>
    <t>1402/04/30</t>
  </si>
  <si>
    <t>1402/04/14</t>
  </si>
  <si>
    <t>1402/04/10</t>
  </si>
  <si>
    <t>1402/04/27</t>
  </si>
  <si>
    <t>1402/04/29</t>
  </si>
  <si>
    <t xml:space="preserve"> 1402/05/31</t>
  </si>
  <si>
    <t>1403/08/21</t>
  </si>
  <si>
    <t>اسنادخزانه-م7بودجه99-020704</t>
  </si>
  <si>
    <t xml:space="preserve">141.1405.1452725.3 </t>
  </si>
  <si>
    <t>1402/05/07</t>
  </si>
  <si>
    <t>برای ماه منتهی به  1402/06/31</t>
  </si>
  <si>
    <t xml:space="preserve"> 1402/06/31</t>
  </si>
  <si>
    <t>از ابتدای سال مالی تا  1402/06/31</t>
  </si>
  <si>
    <t>1403/06/26</t>
  </si>
  <si>
    <t>1399/01/27</t>
  </si>
  <si>
    <t>1402/09/06</t>
  </si>
  <si>
    <t>اسنادخزانه-م4بودجه00-030522</t>
  </si>
  <si>
    <t>1400/03/11</t>
  </si>
  <si>
    <t>1403/05/22</t>
  </si>
  <si>
    <t>گام بانک تجارت0206</t>
  </si>
  <si>
    <t>1401/07/02</t>
  </si>
  <si>
    <t>1402/06/28</t>
  </si>
  <si>
    <t xml:space="preserve">141.1405.1452725.4 </t>
  </si>
  <si>
    <t>1402/06/04</t>
  </si>
  <si>
    <t>-1.28%</t>
  </si>
  <si>
    <t>-1.55%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</si>
</sst>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4" fontId="22" fillId="0" borderId="4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581024</xdr:colOff>
      <xdr:row>33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074B8D-FD92-708F-B050-25AFE8575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6" y="0"/>
          <a:ext cx="7639049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topLeftCell="A13" zoomScaleNormal="100" zoomScaleSheetLayoutView="100" workbookViewId="0">
      <selection activeCell="S23" sqref="S23"/>
    </sheetView>
  </sheetViews>
  <sheetFormatPr defaultRowHeight="24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>
      <c r="B5" s="96"/>
      <c r="C5" s="96"/>
      <c r="D5" s="96"/>
      <c r="E5" s="96"/>
      <c r="F5" s="96"/>
      <c r="G5" s="96"/>
      <c r="H5" s="96"/>
      <c r="I5" s="93"/>
    </row>
    <row r="6" spans="2:10" s="91" customFormat="1" ht="30">
      <c r="B6" s="96"/>
      <c r="C6" s="96"/>
      <c r="D6" s="96"/>
      <c r="E6" s="96"/>
      <c r="F6" s="96"/>
      <c r="G6" s="96"/>
      <c r="H6" s="96"/>
      <c r="I6" s="93"/>
    </row>
    <row r="7" spans="2:10" s="91" customFormat="1" ht="30">
      <c r="B7" s="96"/>
      <c r="C7" s="96"/>
      <c r="D7" s="96"/>
      <c r="E7" s="96"/>
      <c r="F7" s="96"/>
      <c r="G7" s="96"/>
      <c r="H7" s="96"/>
      <c r="I7" s="93"/>
    </row>
    <row r="11" spans="2:10" ht="24" customHeight="1">
      <c r="B11" s="95"/>
      <c r="C11" s="95"/>
      <c r="D11" s="95"/>
      <c r="E11" s="95"/>
      <c r="F11" s="95"/>
      <c r="G11" s="95"/>
      <c r="H11" s="95"/>
    </row>
    <row r="12" spans="2:10" ht="24" customHeight="1">
      <c r="B12" s="95"/>
      <c r="C12" s="95"/>
      <c r="D12" s="95"/>
      <c r="E12" s="95"/>
      <c r="F12" s="95"/>
      <c r="G12" s="95"/>
      <c r="H12" s="95"/>
    </row>
    <row r="13" spans="2:10" ht="24" customHeight="1">
      <c r="B13" s="95"/>
      <c r="C13" s="95"/>
      <c r="D13" s="95"/>
      <c r="E13" s="95"/>
      <c r="F13" s="95"/>
      <c r="G13" s="95"/>
      <c r="H13" s="95"/>
    </row>
    <row r="14" spans="2:10" ht="24" customHeight="1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>
      <c r="B18" s="95"/>
      <c r="C18" s="95"/>
      <c r="D18" s="95"/>
      <c r="E18" s="95"/>
      <c r="F18" s="95"/>
      <c r="G18" s="95"/>
      <c r="H18" s="95"/>
      <c r="I18" s="92"/>
      <c r="J18" s="92"/>
    </row>
    <row r="19" spans="2:10">
      <c r="B19" s="92"/>
      <c r="C19" s="92"/>
      <c r="D19" s="92"/>
      <c r="E19" s="92"/>
      <c r="F19" s="92"/>
      <c r="G19" s="92"/>
      <c r="H19" s="92"/>
      <c r="I19" s="92"/>
      <c r="J19" s="92"/>
    </row>
    <row r="20" spans="2:10">
      <c r="B20" s="92"/>
      <c r="C20" s="92"/>
      <c r="D20" s="92"/>
      <c r="E20" s="92"/>
      <c r="F20" s="92"/>
      <c r="I20" s="92"/>
      <c r="J20" s="92"/>
    </row>
    <row r="21" spans="2:10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2:AB35"/>
  <sheetViews>
    <sheetView rightToLeft="1" view="pageBreakPreview" zoomScale="60" zoomScaleNormal="100" workbookViewId="0">
      <selection activeCell="J33" sqref="J33"/>
    </sheetView>
  </sheetViews>
  <sheetFormatPr defaultRowHeight="21.75" customHeight="1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49" t="s">
        <v>116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27" customHeight="1">
      <c r="B3" s="149" t="s">
        <v>45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27" customHeight="1">
      <c r="B4" s="149" t="s">
        <v>241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s="36" customFormat="1" ht="21.75" customHeight="1"/>
    <row r="6" spans="2:28" s="2" customFormat="1" ht="21.75" customHeight="1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52" t="s">
        <v>46</v>
      </c>
      <c r="C8" s="152" t="s">
        <v>46</v>
      </c>
      <c r="D8" s="152" t="s">
        <v>46</v>
      </c>
      <c r="E8" s="152" t="s">
        <v>46</v>
      </c>
      <c r="F8" s="152" t="s">
        <v>46</v>
      </c>
      <c r="G8" s="152" t="s">
        <v>46</v>
      </c>
      <c r="H8" s="152" t="s">
        <v>46</v>
      </c>
      <c r="J8" s="152" t="s">
        <v>47</v>
      </c>
      <c r="K8" s="152" t="s">
        <v>47</v>
      </c>
      <c r="L8" s="152" t="s">
        <v>47</v>
      </c>
      <c r="M8" s="152" t="s">
        <v>47</v>
      </c>
      <c r="N8" s="152" t="s">
        <v>47</v>
      </c>
      <c r="P8" s="152" t="s">
        <v>48</v>
      </c>
      <c r="Q8" s="152" t="s">
        <v>48</v>
      </c>
      <c r="R8" s="152" t="s">
        <v>48</v>
      </c>
      <c r="S8" s="152" t="s">
        <v>48</v>
      </c>
      <c r="T8" s="152" t="s">
        <v>48</v>
      </c>
    </row>
    <row r="9" spans="2:28" s="38" customFormat="1" ht="58.5" customHeight="1">
      <c r="B9" s="151" t="s">
        <v>49</v>
      </c>
      <c r="C9" s="41"/>
      <c r="D9" s="151" t="s">
        <v>187</v>
      </c>
      <c r="E9" s="41"/>
      <c r="F9" s="151" t="s">
        <v>24</v>
      </c>
      <c r="G9" s="41"/>
      <c r="H9" s="151" t="s">
        <v>25</v>
      </c>
      <c r="J9" s="151" t="s">
        <v>50</v>
      </c>
      <c r="K9" s="41"/>
      <c r="L9" s="151" t="s">
        <v>51</v>
      </c>
      <c r="M9" s="41"/>
      <c r="N9" s="151" t="s">
        <v>52</v>
      </c>
      <c r="P9" s="151" t="s">
        <v>50</v>
      </c>
      <c r="Q9" s="41"/>
      <c r="R9" s="151" t="s">
        <v>51</v>
      </c>
      <c r="S9" s="41"/>
      <c r="T9" s="151" t="s">
        <v>52</v>
      </c>
    </row>
    <row r="10" spans="2:28" s="36" customFormat="1" ht="21.75" customHeight="1">
      <c r="B10" s="36" t="s">
        <v>192</v>
      </c>
      <c r="D10" s="37">
        <v>10</v>
      </c>
      <c r="F10" s="36" t="s">
        <v>53</v>
      </c>
      <c r="H10" s="37">
        <v>22</v>
      </c>
      <c r="J10" s="39">
        <v>573287671</v>
      </c>
      <c r="K10" s="40"/>
      <c r="L10" s="39">
        <v>0</v>
      </c>
      <c r="M10" s="40"/>
      <c r="N10" s="39">
        <v>573287671</v>
      </c>
      <c r="O10" s="40"/>
      <c r="P10" s="39">
        <v>2650934762</v>
      </c>
      <c r="Q10" s="40"/>
      <c r="R10" s="39">
        <v>2145044</v>
      </c>
      <c r="S10" s="40"/>
      <c r="T10" s="39">
        <v>2648789718</v>
      </c>
    </row>
    <row r="11" spans="2:28" s="36" customFormat="1" ht="21.75" customHeight="1">
      <c r="B11" s="36" t="s">
        <v>195</v>
      </c>
      <c r="D11" s="37">
        <v>18</v>
      </c>
      <c r="F11" s="36" t="s">
        <v>53</v>
      </c>
      <c r="H11" s="37">
        <v>22</v>
      </c>
      <c r="J11" s="39">
        <v>441644781</v>
      </c>
      <c r="K11" s="40"/>
      <c r="L11" s="39">
        <v>0</v>
      </c>
      <c r="M11" s="40"/>
      <c r="N11" s="39">
        <v>441644781</v>
      </c>
      <c r="O11" s="40"/>
      <c r="P11" s="39">
        <v>1935346240</v>
      </c>
      <c r="Q11" s="40"/>
      <c r="R11" s="39">
        <v>1811356</v>
      </c>
      <c r="S11" s="40"/>
      <c r="T11" s="39">
        <v>1933534884</v>
      </c>
    </row>
    <row r="12" spans="2:28" s="36" customFormat="1" ht="21.75" customHeight="1">
      <c r="B12" s="36" t="s">
        <v>225</v>
      </c>
      <c r="D12" s="37">
        <v>12</v>
      </c>
      <c r="F12" s="36" t="s">
        <v>53</v>
      </c>
      <c r="H12" s="37">
        <v>23</v>
      </c>
      <c r="J12" s="39">
        <v>584821916</v>
      </c>
      <c r="K12" s="40"/>
      <c r="L12" s="39">
        <v>245914</v>
      </c>
      <c r="M12" s="40"/>
      <c r="N12" s="39">
        <v>584576002</v>
      </c>
      <c r="O12" s="40"/>
      <c r="P12" s="39">
        <v>1431780808</v>
      </c>
      <c r="Q12" s="40"/>
      <c r="R12" s="39">
        <v>2459138</v>
      </c>
      <c r="S12" s="40"/>
      <c r="T12" s="39">
        <v>1429321670</v>
      </c>
    </row>
    <row r="13" spans="2:28" s="36" customFormat="1" ht="21.75" customHeight="1">
      <c r="B13" s="36" t="s">
        <v>195</v>
      </c>
      <c r="D13" s="37">
        <v>20</v>
      </c>
      <c r="F13" s="36" t="s">
        <v>53</v>
      </c>
      <c r="H13" s="37">
        <v>22</v>
      </c>
      <c r="J13" s="39">
        <v>331233562</v>
      </c>
      <c r="K13" s="40"/>
      <c r="L13" s="39">
        <v>0</v>
      </c>
      <c r="M13" s="40"/>
      <c r="N13" s="39">
        <v>331233562</v>
      </c>
      <c r="O13" s="40"/>
      <c r="P13" s="39">
        <v>1425123404</v>
      </c>
      <c r="Q13" s="40"/>
      <c r="R13" s="39">
        <v>1292284</v>
      </c>
      <c r="S13" s="40"/>
      <c r="T13" s="39">
        <v>1423831120</v>
      </c>
    </row>
    <row r="14" spans="2:28" s="36" customFormat="1" ht="21.75" customHeight="1">
      <c r="B14" s="36" t="s">
        <v>192</v>
      </c>
      <c r="D14" s="37">
        <v>13</v>
      </c>
      <c r="F14" s="36" t="s">
        <v>53</v>
      </c>
      <c r="H14" s="37">
        <v>22</v>
      </c>
      <c r="J14" s="39">
        <v>212328766</v>
      </c>
      <c r="K14" s="40"/>
      <c r="L14" s="39">
        <v>0</v>
      </c>
      <c r="M14" s="40"/>
      <c r="N14" s="39">
        <v>212328766</v>
      </c>
      <c r="O14" s="40"/>
      <c r="P14" s="39">
        <v>963835607</v>
      </c>
      <c r="Q14" s="40"/>
      <c r="R14" s="39">
        <v>890363</v>
      </c>
      <c r="S14" s="40"/>
      <c r="T14" s="39">
        <v>962945244</v>
      </c>
    </row>
    <row r="15" spans="2:28" s="36" customFormat="1" ht="21.75" customHeight="1">
      <c r="B15" s="36" t="s">
        <v>192</v>
      </c>
      <c r="D15" s="37">
        <v>9</v>
      </c>
      <c r="F15" s="36" t="s">
        <v>53</v>
      </c>
      <c r="H15" s="37">
        <v>22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657534248</v>
      </c>
      <c r="Q15" s="40"/>
      <c r="R15" s="39">
        <v>0</v>
      </c>
      <c r="S15" s="40"/>
      <c r="T15" s="39">
        <v>657534248</v>
      </c>
    </row>
    <row r="16" spans="2:28" s="36" customFormat="1" ht="21.75" customHeight="1">
      <c r="B16" s="36" t="s">
        <v>141</v>
      </c>
      <c r="D16" s="37" t="s">
        <v>53</v>
      </c>
      <c r="F16" s="36" t="s">
        <v>143</v>
      </c>
      <c r="H16" s="37">
        <v>18</v>
      </c>
      <c r="J16" s="39">
        <v>34328144</v>
      </c>
      <c r="K16" s="40"/>
      <c r="L16" s="39" t="s">
        <v>53</v>
      </c>
      <c r="M16" s="40"/>
      <c r="N16" s="39">
        <v>34328144</v>
      </c>
      <c r="O16" s="40"/>
      <c r="P16" s="39">
        <v>204568182</v>
      </c>
      <c r="Q16" s="40"/>
      <c r="R16" s="39" t="s">
        <v>53</v>
      </c>
      <c r="S16" s="40"/>
      <c r="T16" s="39">
        <v>204568182</v>
      </c>
    </row>
    <row r="17" spans="2:20" s="36" customFormat="1" ht="21.75" customHeight="1">
      <c r="B17" s="36" t="s">
        <v>225</v>
      </c>
      <c r="D17" s="37">
        <v>13</v>
      </c>
      <c r="F17" s="36" t="s">
        <v>53</v>
      </c>
      <c r="H17" s="37">
        <v>23</v>
      </c>
      <c r="J17" s="39">
        <v>78136957</v>
      </c>
      <c r="K17" s="40"/>
      <c r="L17" s="39">
        <v>82810</v>
      </c>
      <c r="M17" s="40"/>
      <c r="N17" s="39">
        <v>78054147</v>
      </c>
      <c r="O17" s="40"/>
      <c r="P17" s="39">
        <v>201643760</v>
      </c>
      <c r="Q17" s="40"/>
      <c r="R17" s="39">
        <v>534260</v>
      </c>
      <c r="S17" s="40"/>
      <c r="T17" s="39">
        <v>201109500</v>
      </c>
    </row>
    <row r="18" spans="2:20" s="36" customFormat="1" ht="21.75" customHeight="1">
      <c r="B18" s="36" t="s">
        <v>225</v>
      </c>
      <c r="D18" s="37">
        <v>17</v>
      </c>
      <c r="F18" s="36" t="s">
        <v>53</v>
      </c>
      <c r="H18" s="37">
        <v>23</v>
      </c>
      <c r="J18" s="39">
        <v>102602710</v>
      </c>
      <c r="K18" s="40"/>
      <c r="L18" s="39">
        <v>-37750</v>
      </c>
      <c r="M18" s="40"/>
      <c r="N18" s="39">
        <v>102640460</v>
      </c>
      <c r="O18" s="40"/>
      <c r="P18" s="39">
        <v>178219126</v>
      </c>
      <c r="Q18" s="40"/>
      <c r="R18" s="39">
        <v>763693</v>
      </c>
      <c r="S18" s="40"/>
      <c r="T18" s="39">
        <v>177455433</v>
      </c>
    </row>
    <row r="19" spans="2:20" s="36" customFormat="1" ht="21.75" customHeight="1">
      <c r="B19" s="36" t="s">
        <v>225</v>
      </c>
      <c r="D19" s="37">
        <v>4</v>
      </c>
      <c r="F19" s="36" t="s">
        <v>53</v>
      </c>
      <c r="H19" s="37">
        <v>23</v>
      </c>
      <c r="J19" s="39">
        <v>42534234</v>
      </c>
      <c r="K19" s="40"/>
      <c r="L19" s="39">
        <v>106940</v>
      </c>
      <c r="M19" s="40"/>
      <c r="N19" s="39">
        <v>42427294</v>
      </c>
      <c r="O19" s="40"/>
      <c r="P19" s="39">
        <v>42534234</v>
      </c>
      <c r="Q19" s="40"/>
      <c r="R19" s="39">
        <v>106940</v>
      </c>
      <c r="S19" s="40"/>
      <c r="T19" s="39">
        <v>42427294</v>
      </c>
    </row>
    <row r="20" spans="2:20" s="36" customFormat="1" ht="21.75" customHeight="1">
      <c r="B20" s="36" t="s">
        <v>151</v>
      </c>
      <c r="D20" s="37">
        <v>9</v>
      </c>
      <c r="F20" s="36" t="s">
        <v>53</v>
      </c>
      <c r="H20" s="37">
        <v>0</v>
      </c>
      <c r="J20" s="39">
        <v>671136</v>
      </c>
      <c r="K20" s="40"/>
      <c r="L20" s="39">
        <v>0</v>
      </c>
      <c r="M20" s="40"/>
      <c r="N20" s="39">
        <v>671136</v>
      </c>
      <c r="O20" s="40"/>
      <c r="P20" s="39">
        <v>11018489</v>
      </c>
      <c r="Q20" s="40"/>
      <c r="R20" s="39">
        <v>0</v>
      </c>
      <c r="S20" s="40"/>
      <c r="T20" s="39">
        <v>11018489</v>
      </c>
    </row>
    <row r="21" spans="2:20" s="36" customFormat="1" ht="21.75" customHeight="1">
      <c r="B21" s="36" t="s">
        <v>195</v>
      </c>
      <c r="D21" s="37">
        <v>18</v>
      </c>
      <c r="F21" s="36" t="s">
        <v>53</v>
      </c>
      <c r="H21" s="37">
        <v>0</v>
      </c>
      <c r="J21" s="39">
        <v>4119</v>
      </c>
      <c r="K21" s="40"/>
      <c r="L21" s="39">
        <v>0</v>
      </c>
      <c r="M21" s="40"/>
      <c r="N21" s="39">
        <v>4119</v>
      </c>
      <c r="O21" s="40"/>
      <c r="P21" s="39">
        <v>511895</v>
      </c>
      <c r="Q21" s="40"/>
      <c r="R21" s="39">
        <v>0</v>
      </c>
      <c r="S21" s="40"/>
      <c r="T21" s="39">
        <v>511895</v>
      </c>
    </row>
    <row r="22" spans="2:20" s="36" customFormat="1" ht="21.75" customHeight="1">
      <c r="B22" s="36" t="s">
        <v>144</v>
      </c>
      <c r="D22" s="37" t="s">
        <v>53</v>
      </c>
      <c r="F22" s="36" t="s">
        <v>145</v>
      </c>
      <c r="H22" s="37">
        <v>18</v>
      </c>
      <c r="J22" s="39">
        <v>75367</v>
      </c>
      <c r="K22" s="40"/>
      <c r="L22" s="39" t="s">
        <v>53</v>
      </c>
      <c r="M22" s="40"/>
      <c r="N22" s="39">
        <v>75367</v>
      </c>
      <c r="O22" s="40"/>
      <c r="P22" s="39">
        <v>460002</v>
      </c>
      <c r="Q22" s="40"/>
      <c r="R22" s="39" t="s">
        <v>53</v>
      </c>
      <c r="S22" s="40"/>
      <c r="T22" s="39">
        <v>460002</v>
      </c>
    </row>
    <row r="23" spans="2:20" s="36" customFormat="1" ht="21.75" customHeight="1">
      <c r="B23" s="36" t="s">
        <v>99</v>
      </c>
      <c r="D23" s="37">
        <v>30</v>
      </c>
      <c r="F23" s="36" t="s">
        <v>53</v>
      </c>
      <c r="H23" s="37">
        <v>0</v>
      </c>
      <c r="J23" s="39">
        <v>1998</v>
      </c>
      <c r="K23" s="40"/>
      <c r="L23" s="39">
        <v>0</v>
      </c>
      <c r="M23" s="40"/>
      <c r="N23" s="39">
        <v>1998</v>
      </c>
      <c r="O23" s="40"/>
      <c r="P23" s="39">
        <v>458850</v>
      </c>
      <c r="Q23" s="40"/>
      <c r="R23" s="39">
        <v>0</v>
      </c>
      <c r="S23" s="40"/>
      <c r="T23" s="39">
        <v>458850</v>
      </c>
    </row>
    <row r="24" spans="2:20" s="36" customFormat="1" ht="21.75" customHeight="1">
      <c r="B24" s="36" t="s">
        <v>192</v>
      </c>
      <c r="D24" s="37">
        <v>9</v>
      </c>
      <c r="F24" s="36" t="s">
        <v>53</v>
      </c>
      <c r="H24" s="37">
        <v>0</v>
      </c>
      <c r="J24" s="39">
        <v>3494</v>
      </c>
      <c r="K24" s="40"/>
      <c r="L24" s="39">
        <v>0</v>
      </c>
      <c r="M24" s="40"/>
      <c r="N24" s="39">
        <v>3494</v>
      </c>
      <c r="O24" s="40"/>
      <c r="P24" s="39">
        <v>250664</v>
      </c>
      <c r="Q24" s="40"/>
      <c r="R24" s="39">
        <v>0</v>
      </c>
      <c r="S24" s="40"/>
      <c r="T24" s="39">
        <v>250664</v>
      </c>
    </row>
    <row r="25" spans="2:20" s="36" customFormat="1" ht="21.75" customHeight="1">
      <c r="B25" s="36" t="s">
        <v>103</v>
      </c>
      <c r="D25" s="37">
        <v>16</v>
      </c>
      <c r="F25" s="36" t="s">
        <v>53</v>
      </c>
      <c r="H25" s="37">
        <v>0</v>
      </c>
      <c r="J25" s="39">
        <v>34964</v>
      </c>
      <c r="K25" s="40"/>
      <c r="L25" s="39">
        <v>0</v>
      </c>
      <c r="M25" s="40"/>
      <c r="N25" s="39">
        <v>34964</v>
      </c>
      <c r="O25" s="40"/>
      <c r="P25" s="39">
        <v>248029</v>
      </c>
      <c r="Q25" s="40"/>
      <c r="R25" s="39">
        <v>0</v>
      </c>
      <c r="S25" s="40"/>
      <c r="T25" s="39">
        <v>248029</v>
      </c>
    </row>
    <row r="26" spans="2:20" s="36" customFormat="1" ht="21.75" customHeight="1">
      <c r="B26" s="36" t="s">
        <v>102</v>
      </c>
      <c r="D26" s="37">
        <v>3</v>
      </c>
      <c r="F26" s="36" t="s">
        <v>53</v>
      </c>
      <c r="H26" s="37">
        <v>0</v>
      </c>
      <c r="J26" s="39">
        <v>35290</v>
      </c>
      <c r="K26" s="40"/>
      <c r="L26" s="39">
        <v>0</v>
      </c>
      <c r="M26" s="40"/>
      <c r="N26" s="39">
        <v>35290</v>
      </c>
      <c r="O26" s="40"/>
      <c r="P26" s="39">
        <v>216366</v>
      </c>
      <c r="Q26" s="40"/>
      <c r="R26" s="39">
        <v>0</v>
      </c>
      <c r="S26" s="40"/>
      <c r="T26" s="39">
        <v>216366</v>
      </c>
    </row>
    <row r="27" spans="2:20" s="36" customFormat="1" ht="21.75" customHeight="1">
      <c r="B27" s="36" t="s">
        <v>99</v>
      </c>
      <c r="D27" s="37">
        <v>19</v>
      </c>
      <c r="F27" s="36" t="s">
        <v>53</v>
      </c>
      <c r="H27" s="37">
        <v>18</v>
      </c>
      <c r="J27" s="39">
        <v>0</v>
      </c>
      <c r="K27" s="40"/>
      <c r="L27" s="39">
        <v>0</v>
      </c>
      <c r="M27" s="40"/>
      <c r="N27" s="39">
        <v>0</v>
      </c>
      <c r="O27" s="40"/>
      <c r="P27" s="39">
        <v>80380</v>
      </c>
      <c r="Q27" s="40"/>
      <c r="R27" s="39">
        <v>50</v>
      </c>
      <c r="S27" s="40"/>
      <c r="T27" s="39">
        <v>80330</v>
      </c>
    </row>
    <row r="28" spans="2:20" s="36" customFormat="1" ht="21.75" customHeight="1">
      <c r="B28" s="36" t="s">
        <v>131</v>
      </c>
      <c r="D28" s="37">
        <v>24</v>
      </c>
      <c r="F28" s="36" t="s">
        <v>53</v>
      </c>
      <c r="H28" s="37">
        <v>0</v>
      </c>
      <c r="J28" s="39">
        <v>4796</v>
      </c>
      <c r="K28" s="40"/>
      <c r="L28" s="39">
        <v>0</v>
      </c>
      <c r="M28" s="40"/>
      <c r="N28" s="39">
        <v>4796</v>
      </c>
      <c r="O28" s="40"/>
      <c r="P28" s="39">
        <v>34581</v>
      </c>
      <c r="Q28" s="40"/>
      <c r="R28" s="39">
        <v>0</v>
      </c>
      <c r="S28" s="40"/>
      <c r="T28" s="39">
        <v>34581</v>
      </c>
    </row>
    <row r="29" spans="2:20" s="36" customFormat="1" ht="21.75" customHeight="1">
      <c r="B29" s="36" t="s">
        <v>154</v>
      </c>
      <c r="D29" s="37">
        <v>9</v>
      </c>
      <c r="F29" s="36" t="s">
        <v>53</v>
      </c>
      <c r="H29" s="37">
        <v>0</v>
      </c>
      <c r="J29" s="39">
        <v>2040</v>
      </c>
      <c r="K29" s="40"/>
      <c r="L29" s="39">
        <v>0</v>
      </c>
      <c r="M29" s="40"/>
      <c r="N29" s="39">
        <v>2040</v>
      </c>
      <c r="O29" s="40"/>
      <c r="P29" s="39">
        <v>12412</v>
      </c>
      <c r="Q29" s="40"/>
      <c r="R29" s="39">
        <v>0</v>
      </c>
      <c r="S29" s="40"/>
      <c r="T29" s="39">
        <v>12412</v>
      </c>
    </row>
    <row r="30" spans="2:20" s="36" customFormat="1" ht="21.75" customHeight="1">
      <c r="B30" s="36" t="s">
        <v>123</v>
      </c>
      <c r="D30" s="37">
        <v>15</v>
      </c>
      <c r="F30" s="36" t="s">
        <v>53</v>
      </c>
      <c r="H30" s="37">
        <v>0</v>
      </c>
      <c r="J30" s="39">
        <v>1940</v>
      </c>
      <c r="K30" s="40"/>
      <c r="L30" s="39">
        <v>0</v>
      </c>
      <c r="M30" s="40"/>
      <c r="N30" s="39">
        <v>1940</v>
      </c>
      <c r="O30" s="40"/>
      <c r="P30" s="39">
        <v>9586</v>
      </c>
      <c r="Q30" s="40"/>
      <c r="R30" s="39">
        <v>0</v>
      </c>
      <c r="S30" s="40"/>
      <c r="T30" s="39">
        <v>9586</v>
      </c>
    </row>
    <row r="31" spans="2:20" s="36" customFormat="1" ht="21.75" customHeight="1">
      <c r="B31" s="36" t="s">
        <v>225</v>
      </c>
      <c r="D31" s="37">
        <v>12</v>
      </c>
      <c r="F31" s="36" t="s">
        <v>53</v>
      </c>
      <c r="H31" s="37">
        <v>0</v>
      </c>
      <c r="J31" s="39">
        <v>0</v>
      </c>
      <c r="K31" s="40"/>
      <c r="L31" s="39">
        <v>0</v>
      </c>
      <c r="M31" s="40"/>
      <c r="N31" s="39">
        <v>0</v>
      </c>
      <c r="O31" s="40"/>
      <c r="P31" s="39">
        <v>80</v>
      </c>
      <c r="Q31" s="40"/>
      <c r="R31" s="39">
        <v>0</v>
      </c>
      <c r="S31" s="40"/>
      <c r="T31" s="39">
        <v>80</v>
      </c>
    </row>
    <row r="32" spans="2:20" s="36" customFormat="1" ht="21.75" customHeight="1" thickBot="1">
      <c r="B32" s="150" t="s">
        <v>80</v>
      </c>
      <c r="C32" s="150"/>
      <c r="D32" s="150"/>
      <c r="E32" s="150"/>
      <c r="F32" s="150"/>
      <c r="G32" s="150"/>
      <c r="H32" s="150"/>
      <c r="J32" s="43">
        <f>SUM(J10:J31)</f>
        <v>2401753885</v>
      </c>
      <c r="L32" s="43">
        <f>SUM(L10:L31)</f>
        <v>397914</v>
      </c>
      <c r="N32" s="43">
        <f>SUM(N10:N31)</f>
        <v>2401355971</v>
      </c>
      <c r="P32" s="43">
        <f>SUM(P10:P31)</f>
        <v>9704821705</v>
      </c>
      <c r="R32" s="43">
        <f>SUM(R10:R31)</f>
        <v>10003128</v>
      </c>
      <c r="T32" s="43">
        <f>SUM(T10:T31)</f>
        <v>9694818577</v>
      </c>
    </row>
    <row r="33" spans="10:10" ht="21.75" customHeight="1" thickTop="1"/>
    <row r="35" spans="10:10" ht="21.75" customHeight="1">
      <c r="J35" s="64">
        <v>9</v>
      </c>
    </row>
  </sheetData>
  <sortState xmlns:xlrd2="http://schemas.microsoft.com/office/spreadsheetml/2017/richdata2" ref="B10:T31">
    <sortCondition descending="1" ref="T10:T31"/>
  </sortState>
  <mergeCells count="17">
    <mergeCell ref="B8:H8"/>
    <mergeCell ref="B2:T2"/>
    <mergeCell ref="B3:T3"/>
    <mergeCell ref="B4:T4"/>
    <mergeCell ref="B32:H32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.2" right="0.2" top="0" bottom="0" header="0" footer="0"/>
  <pageSetup paperSize="9" scale="72" orientation="landscape" r:id="rId1"/>
  <rowBreaks count="2" manualBreakCount="2">
    <brk id="18" max="16383" man="1"/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2:AB28"/>
  <sheetViews>
    <sheetView rightToLeft="1" view="pageBreakPreview" zoomScale="60" zoomScaleNormal="60" workbookViewId="0">
      <selection activeCell="F27" sqref="F27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>
      <c r="B2" s="137" t="s">
        <v>116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2:28" ht="33">
      <c r="B3" s="137" t="s">
        <v>45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2:28" ht="33">
      <c r="B4" s="137" t="s">
        <v>241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7" spans="2:28" s="2" customFormat="1" ht="30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>
      <c r="B10" s="4" t="s">
        <v>168</v>
      </c>
      <c r="D10" s="29">
        <v>0</v>
      </c>
      <c r="F10" s="29">
        <v>63385698</v>
      </c>
      <c r="H10" s="29">
        <v>0</v>
      </c>
      <c r="J10" s="29">
        <v>63385698</v>
      </c>
      <c r="L10" s="51">
        <v>1.03E-2</v>
      </c>
      <c r="N10" s="29">
        <v>592125000</v>
      </c>
      <c r="P10" s="29">
        <v>80348079</v>
      </c>
      <c r="R10" s="29">
        <v>1284973263</v>
      </c>
      <c r="T10" s="29">
        <v>1957446342</v>
      </c>
      <c r="V10" s="51">
        <v>5.3800000000000001E-2</v>
      </c>
    </row>
    <row r="11" spans="2:28">
      <c r="B11" s="4" t="s">
        <v>140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4.8899999999999999E-2</v>
      </c>
      <c r="Z11" s="51"/>
    </row>
    <row r="12" spans="2:28">
      <c r="B12" s="4" t="s">
        <v>167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2.6700000000000002E-2</v>
      </c>
      <c r="Z12" s="51"/>
    </row>
    <row r="13" spans="2:28">
      <c r="B13" s="4" t="s">
        <v>118</v>
      </c>
      <c r="D13" s="29">
        <v>0</v>
      </c>
      <c r="F13" s="29">
        <v>91114076</v>
      </c>
      <c r="H13" s="29">
        <v>0</v>
      </c>
      <c r="J13" s="29">
        <v>91114076</v>
      </c>
      <c r="L13" s="51">
        <v>1.49E-2</v>
      </c>
      <c r="N13" s="29">
        <v>667200000</v>
      </c>
      <c r="P13" s="29">
        <v>71038097</v>
      </c>
      <c r="R13" s="29">
        <v>190072535</v>
      </c>
      <c r="T13" s="29">
        <v>928310632</v>
      </c>
      <c r="V13" s="51">
        <v>2.5499999999999998E-2</v>
      </c>
      <c r="Z13" s="51"/>
    </row>
    <row r="14" spans="2:28">
      <c r="B14" s="4" t="s">
        <v>136</v>
      </c>
      <c r="D14" s="29">
        <v>0</v>
      </c>
      <c r="F14" s="29">
        <v>606847644</v>
      </c>
      <c r="H14" s="29">
        <v>0</v>
      </c>
      <c r="J14" s="29">
        <v>606847644</v>
      </c>
      <c r="L14" s="51">
        <v>9.9000000000000005E-2</v>
      </c>
      <c r="N14" s="29">
        <v>379184000</v>
      </c>
      <c r="P14" s="29">
        <v>-10338121</v>
      </c>
      <c r="R14" s="29">
        <v>506028740</v>
      </c>
      <c r="T14" s="29">
        <v>874874619</v>
      </c>
      <c r="V14" s="51">
        <v>2.41E-2</v>
      </c>
      <c r="Z14" s="51"/>
    </row>
    <row r="15" spans="2:28">
      <c r="B15" s="4" t="s">
        <v>183</v>
      </c>
      <c r="D15" s="29">
        <v>0</v>
      </c>
      <c r="F15" s="29">
        <v>656649250</v>
      </c>
      <c r="H15" s="29">
        <v>0</v>
      </c>
      <c r="J15" s="29">
        <v>656649250</v>
      </c>
      <c r="L15" s="51">
        <v>0.1072</v>
      </c>
      <c r="N15" s="29">
        <v>0</v>
      </c>
      <c r="P15" s="29">
        <v>387835489</v>
      </c>
      <c r="R15" s="29">
        <v>418474152</v>
      </c>
      <c r="T15" s="29">
        <v>806309641</v>
      </c>
      <c r="V15" s="51">
        <v>2.2200000000000001E-2</v>
      </c>
      <c r="Z15" s="51"/>
    </row>
    <row r="16" spans="2:28">
      <c r="B16" s="4" t="s">
        <v>13</v>
      </c>
      <c r="D16" s="29">
        <v>0</v>
      </c>
      <c r="F16" s="29">
        <v>0</v>
      </c>
      <c r="H16" s="29">
        <v>0</v>
      </c>
      <c r="J16" s="29">
        <v>0</v>
      </c>
      <c r="L16" s="51">
        <v>0</v>
      </c>
      <c r="N16" s="29">
        <v>674000000</v>
      </c>
      <c r="P16" s="29">
        <v>0</v>
      </c>
      <c r="R16" s="29">
        <v>-253072014</v>
      </c>
      <c r="T16" s="29">
        <v>420927986</v>
      </c>
      <c r="V16" s="51">
        <v>1.1599999999999999E-2</v>
      </c>
      <c r="Z16" s="51"/>
    </row>
    <row r="17" spans="2:26">
      <c r="B17" s="4" t="s">
        <v>223</v>
      </c>
      <c r="D17" s="29">
        <v>0</v>
      </c>
      <c r="F17" s="29">
        <v>1360667370</v>
      </c>
      <c r="H17" s="29">
        <v>0</v>
      </c>
      <c r="J17" s="29">
        <v>1360667370</v>
      </c>
      <c r="L17" s="51">
        <v>0.22209999999999999</v>
      </c>
      <c r="N17" s="29">
        <v>696006000</v>
      </c>
      <c r="P17" s="29">
        <v>-360762535</v>
      </c>
      <c r="R17" s="29">
        <v>0</v>
      </c>
      <c r="T17" s="29">
        <v>335243465</v>
      </c>
      <c r="V17" s="51">
        <v>9.1999999999999998E-3</v>
      </c>
      <c r="Z17" s="51"/>
    </row>
    <row r="18" spans="2:26">
      <c r="B18" s="4" t="s">
        <v>14</v>
      </c>
      <c r="D18" s="29">
        <v>0</v>
      </c>
      <c r="F18" s="29">
        <v>424928064</v>
      </c>
      <c r="H18" s="29">
        <v>0</v>
      </c>
      <c r="J18" s="29">
        <v>424928064</v>
      </c>
      <c r="L18" s="51">
        <v>6.9400000000000003E-2</v>
      </c>
      <c r="N18" s="29">
        <v>362264000</v>
      </c>
      <c r="P18" s="29">
        <v>-216065116</v>
      </c>
      <c r="R18" s="29">
        <v>-2364323</v>
      </c>
      <c r="T18" s="29">
        <v>143834561</v>
      </c>
      <c r="V18" s="51">
        <v>4.0000000000000001E-3</v>
      </c>
      <c r="Z18" s="51"/>
    </row>
    <row r="19" spans="2:26">
      <c r="B19" s="4" t="s">
        <v>224</v>
      </c>
      <c r="D19" s="29">
        <v>0</v>
      </c>
      <c r="F19" s="29">
        <v>649964662</v>
      </c>
      <c r="H19" s="29">
        <v>0</v>
      </c>
      <c r="J19" s="29">
        <v>649964662</v>
      </c>
      <c r="L19" s="51">
        <v>0.1061</v>
      </c>
      <c r="N19" s="29">
        <v>0</v>
      </c>
      <c r="P19" s="29">
        <v>80105903</v>
      </c>
      <c r="R19" s="29">
        <v>0</v>
      </c>
      <c r="T19" s="29">
        <v>80105903</v>
      </c>
      <c r="V19" s="51">
        <v>2.2000000000000001E-3</v>
      </c>
      <c r="Z19" s="51"/>
    </row>
    <row r="20" spans="2:26">
      <c r="B20" s="4" t="s">
        <v>169</v>
      </c>
      <c r="D20" s="29">
        <v>0</v>
      </c>
      <c r="F20" s="29">
        <v>0</v>
      </c>
      <c r="H20" s="29">
        <v>0</v>
      </c>
      <c r="J20" s="29">
        <v>0</v>
      </c>
      <c r="L20" s="51">
        <v>0</v>
      </c>
      <c r="N20" s="29">
        <v>0</v>
      </c>
      <c r="P20" s="29">
        <v>0</v>
      </c>
      <c r="R20" s="29">
        <v>8680644</v>
      </c>
      <c r="T20" s="29">
        <v>8680644</v>
      </c>
      <c r="V20" s="51">
        <v>2.0000000000000001E-4</v>
      </c>
      <c r="Z20" s="51"/>
    </row>
    <row r="21" spans="2:26">
      <c r="B21" s="4" t="s">
        <v>189</v>
      </c>
      <c r="D21" s="29">
        <v>0</v>
      </c>
      <c r="F21" s="29">
        <v>0</v>
      </c>
      <c r="H21" s="29">
        <v>0</v>
      </c>
      <c r="J21" s="29">
        <v>0</v>
      </c>
      <c r="L21" s="51">
        <v>0</v>
      </c>
      <c r="N21" s="29">
        <v>52521</v>
      </c>
      <c r="P21" s="29">
        <v>0</v>
      </c>
      <c r="R21" s="29">
        <v>257592</v>
      </c>
      <c r="T21" s="29">
        <v>310113</v>
      </c>
      <c r="V21" s="51">
        <v>0</v>
      </c>
      <c r="Z21" s="51"/>
    </row>
    <row r="22" spans="2:26">
      <c r="B22" s="4" t="s">
        <v>117</v>
      </c>
      <c r="D22" s="29">
        <v>0</v>
      </c>
      <c r="F22" s="29">
        <v>355472280</v>
      </c>
      <c r="H22" s="29">
        <v>0</v>
      </c>
      <c r="J22" s="29">
        <v>355472280</v>
      </c>
      <c r="L22" s="51">
        <v>5.8000000000000003E-2</v>
      </c>
      <c r="N22" s="29">
        <v>664000000</v>
      </c>
      <c r="P22" s="29">
        <v>-832616280</v>
      </c>
      <c r="R22" s="29">
        <v>0</v>
      </c>
      <c r="T22" s="29">
        <v>-168616280</v>
      </c>
      <c r="V22" s="51">
        <v>-4.5999999999999999E-3</v>
      </c>
      <c r="Z22" s="51"/>
    </row>
    <row r="23" spans="2:26">
      <c r="B23" s="4" t="s">
        <v>208</v>
      </c>
      <c r="D23" s="29">
        <v>0</v>
      </c>
      <c r="F23" s="29">
        <v>607251408</v>
      </c>
      <c r="H23" s="29">
        <v>0</v>
      </c>
      <c r="J23" s="29">
        <v>607251408</v>
      </c>
      <c r="L23" s="51">
        <v>9.9099999999999994E-2</v>
      </c>
      <c r="N23" s="29">
        <v>0</v>
      </c>
      <c r="P23" s="29">
        <v>-327980971</v>
      </c>
      <c r="R23" s="29">
        <v>0</v>
      </c>
      <c r="T23" s="29">
        <v>-327980971</v>
      </c>
      <c r="V23" s="51">
        <v>-8.9999999999999993E-3</v>
      </c>
      <c r="Z23" s="51"/>
    </row>
    <row r="24" spans="2:26">
      <c r="B24" s="4" t="s">
        <v>222</v>
      </c>
      <c r="D24" s="29">
        <v>0</v>
      </c>
      <c r="F24" s="29">
        <v>266519004</v>
      </c>
      <c r="H24" s="29">
        <v>0</v>
      </c>
      <c r="J24" s="29">
        <v>266519004</v>
      </c>
      <c r="L24" s="51">
        <v>4.3499999999999997E-2</v>
      </c>
      <c r="N24" s="29">
        <v>0</v>
      </c>
      <c r="P24" s="29">
        <v>-460133958</v>
      </c>
      <c r="R24" s="29">
        <v>0</v>
      </c>
      <c r="T24" s="29">
        <v>-460133958</v>
      </c>
      <c r="V24" s="51">
        <v>-1.2699999999999999E-2</v>
      </c>
      <c r="Z24" s="51"/>
    </row>
    <row r="25" spans="2:26">
      <c r="B25" s="4" t="s">
        <v>207</v>
      </c>
      <c r="D25" s="29">
        <v>0</v>
      </c>
      <c r="F25" s="29">
        <v>367546558</v>
      </c>
      <c r="H25" s="29">
        <v>0</v>
      </c>
      <c r="J25" s="29">
        <v>367546558</v>
      </c>
      <c r="L25" s="51">
        <v>0.06</v>
      </c>
      <c r="N25" s="29">
        <v>0</v>
      </c>
      <c r="P25" s="29">
        <v>-1112725710</v>
      </c>
      <c r="R25" s="29">
        <v>0</v>
      </c>
      <c r="T25" s="29">
        <v>-1112725710</v>
      </c>
      <c r="V25" s="51">
        <v>-3.0599999999999999E-2</v>
      </c>
      <c r="Z25" s="51"/>
    </row>
    <row r="26" spans="2:26" ht="21.75" thickBot="1">
      <c r="B26" s="120" t="s">
        <v>80</v>
      </c>
      <c r="C26" s="50"/>
      <c r="D26" s="121">
        <f>SUM(D10:D25)</f>
        <v>0</v>
      </c>
      <c r="E26" s="50"/>
      <c r="F26" s="121">
        <f>SUM(F10:F25)</f>
        <v>5450346014</v>
      </c>
      <c r="G26" s="50"/>
      <c r="H26" s="121">
        <f>SUM(H10:H25)</f>
        <v>0</v>
      </c>
      <c r="I26" s="50"/>
      <c r="J26" s="121">
        <f>SUM(J10:J25)</f>
        <v>5450346014</v>
      </c>
      <c r="K26" s="50"/>
      <c r="L26" s="122">
        <f>SUM(L10:L25)</f>
        <v>0.88959999999999995</v>
      </c>
      <c r="M26" s="50"/>
      <c r="N26" s="121">
        <f>SUM(N10:N25)</f>
        <v>5114831521</v>
      </c>
      <c r="O26" s="50"/>
      <c r="P26" s="121">
        <f>SUM(P10:P25)</f>
        <v>-2701295123</v>
      </c>
      <c r="Q26" s="50"/>
      <c r="R26" s="121">
        <f>SUM(R10:R25)</f>
        <v>3820556179</v>
      </c>
      <c r="S26" s="50"/>
      <c r="T26" s="121">
        <f>SUM(T10:T25)</f>
        <v>6234092577</v>
      </c>
      <c r="U26" s="50"/>
      <c r="V26" s="122">
        <f>SUM(V10:V25)</f>
        <v>0.17150000000000007</v>
      </c>
    </row>
    <row r="27" spans="2:26" ht="21.75" thickTop="1">
      <c r="J27" s="117"/>
      <c r="V27" s="51"/>
    </row>
    <row r="28" spans="2:26" ht="30">
      <c r="J28" s="117">
        <v>10</v>
      </c>
      <c r="L28" s="110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5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B2:AB21"/>
  <sheetViews>
    <sheetView rightToLeft="1" view="pageBreakPreview" zoomScale="60" zoomScaleNormal="85" workbookViewId="0">
      <selection activeCell="P20" sqref="P20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>
      <c r="B7" s="158" t="s">
        <v>1</v>
      </c>
      <c r="D7" s="157" t="s">
        <v>54</v>
      </c>
      <c r="E7" s="157" t="s">
        <v>54</v>
      </c>
      <c r="F7" s="157" t="s">
        <v>54</v>
      </c>
      <c r="G7" s="157" t="s">
        <v>54</v>
      </c>
      <c r="H7" s="157" t="s">
        <v>54</v>
      </c>
      <c r="J7" s="157" t="s">
        <v>47</v>
      </c>
      <c r="K7" s="157" t="s">
        <v>47</v>
      </c>
      <c r="L7" s="157" t="s">
        <v>47</v>
      </c>
      <c r="M7" s="157" t="s">
        <v>47</v>
      </c>
      <c r="N7" s="157" t="s">
        <v>47</v>
      </c>
      <c r="P7" s="157" t="s">
        <v>48</v>
      </c>
      <c r="Q7" s="157" t="s">
        <v>48</v>
      </c>
      <c r="R7" s="157" t="s">
        <v>48</v>
      </c>
      <c r="S7" s="157" t="s">
        <v>48</v>
      </c>
      <c r="T7" s="157" t="s">
        <v>48</v>
      </c>
    </row>
    <row r="8" spans="2:28" s="45" customFormat="1" ht="56.25" customHeight="1">
      <c r="B8" s="158" t="s">
        <v>1</v>
      </c>
      <c r="D8" s="156" t="s">
        <v>55</v>
      </c>
      <c r="E8" s="63"/>
      <c r="F8" s="156" t="s">
        <v>56</v>
      </c>
      <c r="G8" s="63"/>
      <c r="H8" s="156" t="s">
        <v>57</v>
      </c>
      <c r="J8" s="156" t="s">
        <v>58</v>
      </c>
      <c r="K8" s="63"/>
      <c r="L8" s="156" t="s">
        <v>51</v>
      </c>
      <c r="M8" s="63"/>
      <c r="N8" s="156" t="s">
        <v>59</v>
      </c>
      <c r="P8" s="156" t="s">
        <v>58</v>
      </c>
      <c r="Q8" s="63"/>
      <c r="R8" s="156" t="s">
        <v>51</v>
      </c>
      <c r="S8" s="63"/>
      <c r="T8" s="156" t="s">
        <v>59</v>
      </c>
    </row>
    <row r="9" spans="2:28" s="45" customFormat="1" ht="36" customHeight="1">
      <c r="B9" s="118" t="s">
        <v>140</v>
      </c>
      <c r="D9" s="118" t="s">
        <v>221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>
      <c r="B10" s="118" t="s">
        <v>223</v>
      </c>
      <c r="D10" s="118" t="s">
        <v>231</v>
      </c>
      <c r="F10" s="118">
        <v>773340</v>
      </c>
      <c r="H10" s="118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>
      <c r="B11" s="118" t="s">
        <v>13</v>
      </c>
      <c r="D11" s="118" t="s">
        <v>200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>
      <c r="B12" s="118" t="s">
        <v>118</v>
      </c>
      <c r="D12" s="118" t="s">
        <v>233</v>
      </c>
      <c r="F12" s="118">
        <v>60000</v>
      </c>
      <c r="H12" s="118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>
      <c r="B13" s="118" t="s">
        <v>117</v>
      </c>
      <c r="D13" s="118" t="s">
        <v>232</v>
      </c>
      <c r="F13" s="118">
        <v>80000</v>
      </c>
      <c r="H13" s="118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>
      <c r="B14" s="118" t="s">
        <v>168</v>
      </c>
      <c r="D14" s="118" t="s">
        <v>206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>
      <c r="B15" s="118" t="s">
        <v>136</v>
      </c>
      <c r="D15" s="118" t="s">
        <v>234</v>
      </c>
      <c r="F15" s="118">
        <v>104000</v>
      </c>
      <c r="H15" s="118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0</v>
      </c>
      <c r="S15" s="3"/>
      <c r="T15" s="3">
        <v>379184000</v>
      </c>
    </row>
    <row r="16" spans="2:28" s="45" customFormat="1" ht="36" customHeight="1">
      <c r="B16" s="118" t="s">
        <v>14</v>
      </c>
      <c r="D16" s="118" t="s">
        <v>235</v>
      </c>
      <c r="F16" s="118">
        <v>724528</v>
      </c>
      <c r="H16" s="118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0</v>
      </c>
      <c r="S16" s="3"/>
      <c r="T16" s="3">
        <v>362264000</v>
      </c>
    </row>
    <row r="17" spans="2:20" s="45" customFormat="1" ht="36" customHeight="1">
      <c r="B17" s="118" t="s">
        <v>189</v>
      </c>
      <c r="D17" s="118" t="s">
        <v>227</v>
      </c>
      <c r="F17" s="118">
        <v>71</v>
      </c>
      <c r="H17" s="118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1439</v>
      </c>
      <c r="S17" s="3"/>
      <c r="T17" s="3">
        <v>52521</v>
      </c>
    </row>
    <row r="18" spans="2:20" s="4" customFormat="1">
      <c r="F18" s="29"/>
      <c r="H18" s="29"/>
      <c r="J18" s="29"/>
      <c r="L18" s="29"/>
      <c r="N18" s="29"/>
      <c r="P18" s="29"/>
      <c r="R18" s="29"/>
      <c r="T18" s="29"/>
    </row>
    <row r="19" spans="2:20" ht="21.75" thickBot="1">
      <c r="B19" s="155" t="s">
        <v>80</v>
      </c>
      <c r="C19" s="155"/>
      <c r="D19" s="155"/>
      <c r="E19" s="155"/>
      <c r="F19" s="155"/>
      <c r="G19" s="155"/>
      <c r="H19" s="155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1439</v>
      </c>
      <c r="T19" s="10">
        <f>SUM(T9:T18)</f>
        <v>5114831521</v>
      </c>
    </row>
    <row r="20" spans="2:20" ht="21.75" thickTop="1"/>
    <row r="21" spans="2:20" ht="30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D7:H7"/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2" right="0.2" top="0" bottom="0" header="0" footer="0"/>
  <pageSetup paperSize="9" scale="81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2:AB39"/>
  <sheetViews>
    <sheetView rightToLeft="1" view="pageBreakPreview" topLeftCell="A3" zoomScale="85" zoomScaleNormal="100" zoomScaleSheetLayoutView="85" workbookViewId="0">
      <selection activeCell="D38" sqref="D38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26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>
      <c r="B4" s="126" t="s">
        <v>241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/>
    <row r="6" spans="2:28" s="2" customFormat="1" ht="30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>
      <c r="B10" s="105" t="s">
        <v>156</v>
      </c>
      <c r="D10" s="106">
        <v>46000</v>
      </c>
      <c r="F10" s="106">
        <v>30492472237</v>
      </c>
      <c r="H10" s="106">
        <v>31116625089</v>
      </c>
      <c r="J10" s="106">
        <v>-624152851</v>
      </c>
      <c r="L10" s="106">
        <v>46000</v>
      </c>
      <c r="N10" s="106">
        <v>30492472237</v>
      </c>
      <c r="P10" s="106">
        <v>25260108340</v>
      </c>
      <c r="R10" s="106">
        <v>5232363897</v>
      </c>
    </row>
    <row r="11" spans="2:28" s="5" customFormat="1" ht="21.75" customHeight="1">
      <c r="B11" s="5" t="s">
        <v>119</v>
      </c>
      <c r="D11" s="31">
        <v>20660</v>
      </c>
      <c r="F11" s="31">
        <v>15057232761</v>
      </c>
      <c r="H11" s="31">
        <v>15341648742</v>
      </c>
      <c r="J11" s="31">
        <v>-284415980</v>
      </c>
      <c r="L11" s="31">
        <v>20660</v>
      </c>
      <c r="N11" s="31">
        <v>15057232761</v>
      </c>
      <c r="P11" s="31">
        <v>13750087046</v>
      </c>
      <c r="R11" s="31">
        <v>1307145715</v>
      </c>
    </row>
    <row r="12" spans="2:28" s="5" customFormat="1" ht="21.75" customHeight="1">
      <c r="B12" s="5" t="s">
        <v>161</v>
      </c>
      <c r="D12" s="31">
        <v>17700</v>
      </c>
      <c r="F12" s="31">
        <v>11311559308</v>
      </c>
      <c r="H12" s="31">
        <v>11570074043</v>
      </c>
      <c r="J12" s="31">
        <v>-258514734</v>
      </c>
      <c r="L12" s="31">
        <v>17700</v>
      </c>
      <c r="N12" s="31">
        <v>11311559308</v>
      </c>
      <c r="P12" s="31">
        <v>10173090387</v>
      </c>
      <c r="R12" s="31">
        <v>1138468921</v>
      </c>
    </row>
    <row r="13" spans="2:28" s="5" customFormat="1" ht="21.75" customHeight="1">
      <c r="B13" s="5" t="s">
        <v>158</v>
      </c>
      <c r="D13" s="31">
        <v>15004</v>
      </c>
      <c r="F13" s="31">
        <v>14476880761</v>
      </c>
      <c r="H13" s="31">
        <v>14480991112</v>
      </c>
      <c r="J13" s="31">
        <v>-4110350</v>
      </c>
      <c r="L13" s="31">
        <v>15004</v>
      </c>
      <c r="N13" s="31">
        <v>14476880761</v>
      </c>
      <c r="P13" s="31">
        <v>13377423093</v>
      </c>
      <c r="R13" s="31">
        <v>1099457668</v>
      </c>
    </row>
    <row r="14" spans="2:28" s="5" customFormat="1" ht="21.75" customHeight="1">
      <c r="B14" s="5" t="s">
        <v>172</v>
      </c>
      <c r="D14" s="31">
        <v>14300</v>
      </c>
      <c r="F14" s="31">
        <v>13736577993</v>
      </c>
      <c r="H14" s="31">
        <v>13834943718</v>
      </c>
      <c r="J14" s="31">
        <v>-98365724</v>
      </c>
      <c r="L14" s="31">
        <v>14300</v>
      </c>
      <c r="N14" s="31">
        <v>13736577993</v>
      </c>
      <c r="P14" s="31">
        <v>13125887425</v>
      </c>
      <c r="R14" s="31">
        <v>610690568</v>
      </c>
    </row>
    <row r="15" spans="2:28" s="5" customFormat="1" ht="21.75" customHeight="1">
      <c r="B15" s="5" t="s">
        <v>183</v>
      </c>
      <c r="D15" s="31">
        <v>161117</v>
      </c>
      <c r="F15" s="31">
        <v>4282634381</v>
      </c>
      <c r="H15" s="31">
        <v>3625985131</v>
      </c>
      <c r="J15" s="31">
        <v>656649250</v>
      </c>
      <c r="L15" s="31">
        <v>161117</v>
      </c>
      <c r="N15" s="31">
        <v>4282634381</v>
      </c>
      <c r="P15" s="31">
        <v>3894798892</v>
      </c>
      <c r="R15" s="31">
        <v>387835489</v>
      </c>
    </row>
    <row r="16" spans="2:28" s="5" customFormat="1" ht="21.75" customHeight="1">
      <c r="B16" s="5" t="s">
        <v>98</v>
      </c>
      <c r="D16" s="31">
        <v>5000</v>
      </c>
      <c r="F16" s="31">
        <v>3732793308</v>
      </c>
      <c r="H16" s="31">
        <v>3808859519</v>
      </c>
      <c r="J16" s="31">
        <v>-76066210</v>
      </c>
      <c r="L16" s="31">
        <v>5000</v>
      </c>
      <c r="N16" s="31">
        <v>3732793308</v>
      </c>
      <c r="P16" s="31">
        <v>3365489894</v>
      </c>
      <c r="R16" s="31">
        <v>367303414</v>
      </c>
    </row>
    <row r="17" spans="2:18" s="5" customFormat="1" ht="21.75" customHeight="1">
      <c r="B17" s="5" t="s">
        <v>213</v>
      </c>
      <c r="D17" s="31">
        <v>8200</v>
      </c>
      <c r="F17" s="31">
        <v>7882887367</v>
      </c>
      <c r="H17" s="31">
        <v>7881947727</v>
      </c>
      <c r="J17" s="31">
        <v>939640</v>
      </c>
      <c r="L17" s="31">
        <v>8200</v>
      </c>
      <c r="N17" s="31">
        <v>7882887367</v>
      </c>
      <c r="P17" s="31">
        <v>7688273246</v>
      </c>
      <c r="R17" s="31">
        <v>194614121</v>
      </c>
    </row>
    <row r="18" spans="2:18" s="5" customFormat="1" ht="21.75" customHeight="1">
      <c r="B18" s="5" t="s">
        <v>210</v>
      </c>
      <c r="D18" s="31">
        <v>10500</v>
      </c>
      <c r="F18" s="31">
        <v>6220038413</v>
      </c>
      <c r="H18" s="31">
        <v>6391461837</v>
      </c>
      <c r="J18" s="31">
        <v>-171423423</v>
      </c>
      <c r="L18" s="31">
        <v>10500</v>
      </c>
      <c r="N18" s="31">
        <v>6220038413</v>
      </c>
      <c r="P18" s="31">
        <v>6038516279</v>
      </c>
      <c r="R18" s="31">
        <v>181522134</v>
      </c>
    </row>
    <row r="19" spans="2:18" s="5" customFormat="1" ht="21.75" customHeight="1">
      <c r="B19" s="5" t="s">
        <v>219</v>
      </c>
      <c r="D19" s="31">
        <v>6400</v>
      </c>
      <c r="F19" s="31">
        <v>3725615809</v>
      </c>
      <c r="H19" s="31">
        <v>3821272068</v>
      </c>
      <c r="J19" s="31">
        <v>-95656258</v>
      </c>
      <c r="L19" s="31">
        <v>6400</v>
      </c>
      <c r="N19" s="31">
        <v>3725615809</v>
      </c>
      <c r="P19" s="31">
        <v>3598732151</v>
      </c>
      <c r="R19" s="31">
        <v>126883658</v>
      </c>
    </row>
    <row r="20" spans="2:18" s="5" customFormat="1" ht="21.75" customHeight="1">
      <c r="B20" s="5" t="s">
        <v>216</v>
      </c>
      <c r="D20" s="31">
        <v>5000</v>
      </c>
      <c r="F20" s="31">
        <v>3794117191</v>
      </c>
      <c r="H20" s="31">
        <v>3880746487</v>
      </c>
      <c r="J20" s="31">
        <v>-86629295</v>
      </c>
      <c r="L20" s="31">
        <v>5000</v>
      </c>
      <c r="N20" s="31">
        <v>3794117191</v>
      </c>
      <c r="P20" s="31">
        <v>3680667000</v>
      </c>
      <c r="R20" s="31">
        <v>113450191</v>
      </c>
    </row>
    <row r="21" spans="2:18" s="5" customFormat="1" ht="21.75" customHeight="1">
      <c r="B21" s="5" t="s">
        <v>141</v>
      </c>
      <c r="D21" s="31">
        <v>2330</v>
      </c>
      <c r="F21" s="31">
        <v>2185859051</v>
      </c>
      <c r="H21" s="31">
        <v>2213098803</v>
      </c>
      <c r="J21" s="31">
        <v>-27239751</v>
      </c>
      <c r="L21" s="31">
        <v>2330</v>
      </c>
      <c r="N21" s="31">
        <v>2185859051</v>
      </c>
      <c r="P21" s="31">
        <v>2073324141</v>
      </c>
      <c r="R21" s="31">
        <v>112534910</v>
      </c>
    </row>
    <row r="22" spans="2:18" s="5" customFormat="1" ht="21.75" customHeight="1">
      <c r="B22" s="5" t="s">
        <v>97</v>
      </c>
      <c r="D22" s="31">
        <v>3600</v>
      </c>
      <c r="F22" s="31">
        <v>2772764545</v>
      </c>
      <c r="H22" s="31">
        <v>2860250913</v>
      </c>
      <c r="J22" s="31">
        <v>-87486367</v>
      </c>
      <c r="L22" s="31">
        <v>3600</v>
      </c>
      <c r="N22" s="31">
        <v>2772764545</v>
      </c>
      <c r="P22" s="31">
        <v>2678876653</v>
      </c>
      <c r="R22" s="31">
        <v>93887892</v>
      </c>
    </row>
    <row r="23" spans="2:18" s="5" customFormat="1" ht="21.75" customHeight="1">
      <c r="B23" s="5" t="s">
        <v>168</v>
      </c>
      <c r="D23" s="31">
        <v>2566</v>
      </c>
      <c r="F23" s="31">
        <v>373299672</v>
      </c>
      <c r="H23" s="31">
        <v>309913974</v>
      </c>
      <c r="J23" s="31">
        <v>63385698</v>
      </c>
      <c r="L23" s="31">
        <v>2566</v>
      </c>
      <c r="N23" s="31">
        <v>373299672</v>
      </c>
      <c r="P23" s="31">
        <v>292951593</v>
      </c>
      <c r="R23" s="31">
        <v>80348079</v>
      </c>
    </row>
    <row r="24" spans="2:18" s="5" customFormat="1" ht="21.75" customHeight="1">
      <c r="B24" s="5" t="s">
        <v>224</v>
      </c>
      <c r="D24" s="31">
        <v>39153</v>
      </c>
      <c r="F24" s="31">
        <v>4258630738</v>
      </c>
      <c r="H24" s="31">
        <v>3608666076</v>
      </c>
      <c r="J24" s="31">
        <v>649964662</v>
      </c>
      <c r="L24" s="31">
        <v>39153</v>
      </c>
      <c r="N24" s="31">
        <v>4258630738</v>
      </c>
      <c r="P24" s="31">
        <v>4178524835</v>
      </c>
      <c r="R24" s="31">
        <v>80105903</v>
      </c>
    </row>
    <row r="25" spans="2:18" s="5" customFormat="1" ht="21.75" customHeight="1">
      <c r="B25" s="5" t="s">
        <v>118</v>
      </c>
      <c r="D25" s="31">
        <v>31071</v>
      </c>
      <c r="F25" s="31">
        <v>2562004280</v>
      </c>
      <c r="H25" s="31">
        <v>2470890204</v>
      </c>
      <c r="J25" s="31">
        <v>91114076</v>
      </c>
      <c r="L25" s="31">
        <v>31071</v>
      </c>
      <c r="N25" s="31">
        <v>2562004280</v>
      </c>
      <c r="P25" s="31">
        <v>2490966183</v>
      </c>
      <c r="R25" s="31">
        <v>71038097</v>
      </c>
    </row>
    <row r="26" spans="2:18" s="5" customFormat="1" ht="21.75" customHeight="1">
      <c r="B26" s="5" t="s">
        <v>190</v>
      </c>
      <c r="D26" s="31">
        <v>400</v>
      </c>
      <c r="F26" s="31">
        <v>382046741</v>
      </c>
      <c r="H26" s="31">
        <v>379292733</v>
      </c>
      <c r="J26" s="31">
        <v>2754008</v>
      </c>
      <c r="L26" s="31">
        <v>400</v>
      </c>
      <c r="N26" s="31">
        <v>382046741</v>
      </c>
      <c r="P26" s="31">
        <v>379292733</v>
      </c>
      <c r="R26" s="31">
        <v>2754008</v>
      </c>
    </row>
    <row r="27" spans="2:18" s="5" customFormat="1" ht="21.75" customHeight="1">
      <c r="B27" s="5" t="s">
        <v>96</v>
      </c>
      <c r="D27" s="31">
        <v>5100</v>
      </c>
      <c r="F27" s="31">
        <v>3882196524</v>
      </c>
      <c r="H27" s="31">
        <v>3937123766</v>
      </c>
      <c r="J27" s="31">
        <v>-54927241</v>
      </c>
      <c r="L27" s="31">
        <v>5100</v>
      </c>
      <c r="N27" s="31">
        <v>3882196524</v>
      </c>
      <c r="P27" s="31">
        <v>3881802446</v>
      </c>
      <c r="R27" s="31">
        <v>394078</v>
      </c>
    </row>
    <row r="28" spans="2:18" s="5" customFormat="1" ht="21.75" customHeight="1">
      <c r="B28" s="5" t="s">
        <v>144</v>
      </c>
      <c r="D28" s="31">
        <v>5</v>
      </c>
      <c r="F28" s="31">
        <v>4884114</v>
      </c>
      <c r="H28" s="31">
        <v>4801204</v>
      </c>
      <c r="J28" s="31">
        <v>82910</v>
      </c>
      <c r="L28" s="31">
        <v>5</v>
      </c>
      <c r="N28" s="31">
        <v>4884114</v>
      </c>
      <c r="P28" s="31">
        <v>4759637</v>
      </c>
      <c r="R28" s="31">
        <v>124477</v>
      </c>
    </row>
    <row r="29" spans="2:18" s="5" customFormat="1" ht="21.75" customHeight="1">
      <c r="B29" s="5" t="s">
        <v>136</v>
      </c>
      <c r="D29" s="31">
        <v>104000</v>
      </c>
      <c r="F29" s="31">
        <v>2450134440</v>
      </c>
      <c r="H29" s="31">
        <v>1843286796</v>
      </c>
      <c r="J29" s="31">
        <v>606847644</v>
      </c>
      <c r="L29" s="31">
        <v>104000</v>
      </c>
      <c r="N29" s="31">
        <v>2450134440</v>
      </c>
      <c r="P29" s="31">
        <v>2460472561</v>
      </c>
      <c r="R29" s="31">
        <v>-10338121</v>
      </c>
    </row>
    <row r="30" spans="2:18" s="5" customFormat="1" ht="21.75" customHeight="1">
      <c r="B30" s="5" t="s">
        <v>122</v>
      </c>
      <c r="D30" s="31">
        <v>5200</v>
      </c>
      <c r="F30" s="31">
        <v>4095645929</v>
      </c>
      <c r="H30" s="31">
        <v>4111359043</v>
      </c>
      <c r="J30" s="31">
        <v>-15713113</v>
      </c>
      <c r="L30" s="31">
        <v>5200</v>
      </c>
      <c r="N30" s="31">
        <v>4095645929</v>
      </c>
      <c r="P30" s="31">
        <v>4111359043</v>
      </c>
      <c r="R30" s="31">
        <v>-15713113</v>
      </c>
    </row>
    <row r="31" spans="2:18" s="5" customFormat="1" ht="21.75" customHeight="1">
      <c r="B31" s="5" t="s">
        <v>14</v>
      </c>
      <c r="D31" s="31">
        <v>724528</v>
      </c>
      <c r="F31" s="31">
        <v>4026013356</v>
      </c>
      <c r="H31" s="31">
        <v>3601085292</v>
      </c>
      <c r="J31" s="31">
        <v>424928064</v>
      </c>
      <c r="L31" s="31">
        <v>724528</v>
      </c>
      <c r="N31" s="31">
        <v>4026013356</v>
      </c>
      <c r="P31" s="31">
        <v>4242078473</v>
      </c>
      <c r="R31" s="31">
        <v>-216065116</v>
      </c>
    </row>
    <row r="32" spans="2:18" s="5" customFormat="1" ht="21.75" customHeight="1">
      <c r="B32" s="5" t="s">
        <v>208</v>
      </c>
      <c r="D32" s="31">
        <v>166454</v>
      </c>
      <c r="F32" s="31">
        <v>5342819602</v>
      </c>
      <c r="H32" s="31">
        <v>4735568194</v>
      </c>
      <c r="J32" s="31">
        <v>607251408</v>
      </c>
      <c r="L32" s="31">
        <v>166454</v>
      </c>
      <c r="N32" s="31">
        <v>5342819602</v>
      </c>
      <c r="P32" s="31">
        <v>5670800574</v>
      </c>
      <c r="R32" s="31">
        <v>-327980971</v>
      </c>
    </row>
    <row r="33" spans="2:18" s="5" customFormat="1" ht="21.75" customHeight="1">
      <c r="B33" s="5" t="s">
        <v>223</v>
      </c>
      <c r="D33" s="31">
        <v>773340</v>
      </c>
      <c r="F33" s="31">
        <v>6641901737</v>
      </c>
      <c r="H33" s="31">
        <v>5281234367</v>
      </c>
      <c r="J33" s="31">
        <v>1360667370</v>
      </c>
      <c r="L33" s="31">
        <v>773340</v>
      </c>
      <c r="N33" s="31">
        <v>6641901737</v>
      </c>
      <c r="P33" s="31">
        <v>7002664273</v>
      </c>
      <c r="R33" s="31">
        <v>-360762535</v>
      </c>
    </row>
    <row r="34" spans="2:18" s="5" customFormat="1" ht="21.75" customHeight="1">
      <c r="B34" s="5" t="s">
        <v>222</v>
      </c>
      <c r="D34" s="31">
        <v>1811583</v>
      </c>
      <c r="F34" s="31">
        <v>8173849724</v>
      </c>
      <c r="H34" s="31">
        <v>7907330720</v>
      </c>
      <c r="J34" s="31">
        <v>266519004</v>
      </c>
      <c r="L34" s="31">
        <v>1811583</v>
      </c>
      <c r="N34" s="31">
        <v>8173849724</v>
      </c>
      <c r="P34" s="31">
        <v>8633983683</v>
      </c>
      <c r="R34" s="31">
        <v>-460133958</v>
      </c>
    </row>
    <row r="35" spans="2:18" s="5" customFormat="1" ht="21.75" customHeight="1">
      <c r="B35" s="5" t="s">
        <v>117</v>
      </c>
      <c r="D35" s="31">
        <v>240000</v>
      </c>
      <c r="F35" s="31">
        <v>4947983280</v>
      </c>
      <c r="H35" s="31">
        <v>4592511000</v>
      </c>
      <c r="J35" s="31">
        <v>355472280</v>
      </c>
      <c r="L35" s="31">
        <v>240000</v>
      </c>
      <c r="N35" s="31">
        <v>4947983280</v>
      </c>
      <c r="P35" s="31">
        <v>5780599560</v>
      </c>
      <c r="R35" s="31">
        <v>-832616280</v>
      </c>
    </row>
    <row r="36" spans="2:18" s="5" customFormat="1" ht="21.75" customHeight="1">
      <c r="B36" s="5" t="s">
        <v>207</v>
      </c>
      <c r="D36" s="31">
        <v>139527</v>
      </c>
      <c r="F36" s="31">
        <v>5215000219</v>
      </c>
      <c r="H36" s="31">
        <v>4847453661</v>
      </c>
      <c r="J36" s="31">
        <v>367546558</v>
      </c>
      <c r="L36" s="31">
        <v>139527</v>
      </c>
      <c r="N36" s="31">
        <v>5215000219</v>
      </c>
      <c r="P36" s="31">
        <v>6327725930</v>
      </c>
      <c r="R36" s="31">
        <v>-1112725710</v>
      </c>
    </row>
    <row r="37" spans="2:18" s="5" customFormat="1" ht="30.75" customHeight="1" thickBot="1">
      <c r="B37" s="107" t="s">
        <v>80</v>
      </c>
      <c r="D37" s="108">
        <f>SUM(D10:D36)</f>
        <v>4358738</v>
      </c>
      <c r="F37" s="108">
        <f>SUM(F10:F36)</f>
        <v>172027843481</v>
      </c>
      <c r="H37" s="108">
        <f>SUM(H10:H36)</f>
        <v>168458422219</v>
      </c>
      <c r="J37" s="108">
        <f>SUM(J10:J36)</f>
        <v>3569421275</v>
      </c>
      <c r="L37" s="108">
        <f>SUM(L10:L36)</f>
        <v>4358738</v>
      </c>
      <c r="N37" s="108">
        <f>SUM(N10:N36)</f>
        <v>172027843481</v>
      </c>
      <c r="P37" s="108">
        <f>SUM(P10:P36)</f>
        <v>164163256071</v>
      </c>
      <c r="R37" s="108">
        <f>SUM(R10:R36)</f>
        <v>7864587416</v>
      </c>
    </row>
    <row r="38" spans="2:18" ht="21.75" thickTop="1"/>
    <row r="39" spans="2:18" ht="30">
      <c r="J39" s="62">
        <v>12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B2:AB46"/>
  <sheetViews>
    <sheetView rightToLeft="1" view="pageBreakPreview" topLeftCell="A13" zoomScale="55" zoomScaleNormal="100" zoomScaleSheetLayoutView="55" workbookViewId="0">
      <selection activeCell="D45" sqref="D45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>
      <c r="B10" s="46" t="s">
        <v>168</v>
      </c>
      <c r="D10" s="9">
        <v>0</v>
      </c>
      <c r="F10" s="9">
        <v>0</v>
      </c>
      <c r="H10" s="9">
        <v>0</v>
      </c>
      <c r="J10" s="9">
        <v>0</v>
      </c>
      <c r="L10" s="9">
        <v>36909</v>
      </c>
      <c r="N10" s="9">
        <v>5498749882</v>
      </c>
      <c r="P10" s="9">
        <v>4213776619</v>
      </c>
      <c r="R10" s="9">
        <v>1284973263</v>
      </c>
    </row>
    <row r="11" spans="2:28" ht="24" customHeight="1">
      <c r="B11" s="2" t="s">
        <v>171</v>
      </c>
      <c r="D11" s="3">
        <v>0</v>
      </c>
      <c r="F11" s="3">
        <v>0</v>
      </c>
      <c r="H11" s="3">
        <v>0</v>
      </c>
      <c r="J11" s="3">
        <v>0</v>
      </c>
      <c r="L11" s="3">
        <v>10000</v>
      </c>
      <c r="N11" s="3">
        <v>8998368750</v>
      </c>
      <c r="P11" s="3">
        <v>7898568125</v>
      </c>
      <c r="R11" s="3">
        <v>1099800625</v>
      </c>
    </row>
    <row r="12" spans="2:28" ht="24" customHeight="1">
      <c r="B12" s="2" t="s">
        <v>167</v>
      </c>
      <c r="D12" s="3">
        <v>0</v>
      </c>
      <c r="F12" s="3">
        <v>0</v>
      </c>
      <c r="H12" s="3">
        <v>0</v>
      </c>
      <c r="J12" s="3">
        <v>0</v>
      </c>
      <c r="L12" s="3">
        <v>500000</v>
      </c>
      <c r="N12" s="3">
        <v>7177041124</v>
      </c>
      <c r="P12" s="3">
        <v>6207842250</v>
      </c>
      <c r="R12" s="3">
        <v>969198874</v>
      </c>
    </row>
    <row r="13" spans="2:28" ht="24" customHeight="1">
      <c r="B13" s="2" t="s">
        <v>179</v>
      </c>
      <c r="D13" s="3">
        <v>10200</v>
      </c>
      <c r="F13" s="3">
        <v>10200000000</v>
      </c>
      <c r="H13" s="3">
        <v>9366564386</v>
      </c>
      <c r="J13" s="3">
        <v>833435614</v>
      </c>
      <c r="L13" s="3">
        <v>10200</v>
      </c>
      <c r="N13" s="3">
        <v>10200000000</v>
      </c>
      <c r="P13" s="3">
        <v>9366564386</v>
      </c>
      <c r="R13" s="3">
        <v>833435614</v>
      </c>
    </row>
    <row r="14" spans="2:28" ht="24" customHeight="1">
      <c r="B14" s="2" t="s">
        <v>163</v>
      </c>
      <c r="D14" s="3">
        <v>0</v>
      </c>
      <c r="F14" s="3">
        <v>0</v>
      </c>
      <c r="H14" s="3">
        <v>0</v>
      </c>
      <c r="J14" s="3">
        <v>0</v>
      </c>
      <c r="L14" s="3">
        <v>19800</v>
      </c>
      <c r="N14" s="3">
        <v>19800000000</v>
      </c>
      <c r="P14" s="3">
        <v>19024915633</v>
      </c>
      <c r="R14" s="3">
        <v>775084367</v>
      </c>
    </row>
    <row r="15" spans="2:28" ht="24" customHeight="1">
      <c r="B15" s="2" t="s">
        <v>140</v>
      </c>
      <c r="D15" s="3">
        <v>0</v>
      </c>
      <c r="F15" s="3">
        <v>0</v>
      </c>
      <c r="H15" s="3">
        <v>0</v>
      </c>
      <c r="J15" s="3">
        <v>0</v>
      </c>
      <c r="L15" s="3">
        <v>40000</v>
      </c>
      <c r="N15" s="3">
        <v>5856630976</v>
      </c>
      <c r="P15" s="3">
        <v>5158324260</v>
      </c>
      <c r="R15" s="3">
        <v>698306716</v>
      </c>
    </row>
    <row r="16" spans="2:28" ht="24" customHeight="1">
      <c r="B16" s="2" t="s">
        <v>170</v>
      </c>
      <c r="D16" s="3">
        <v>0</v>
      </c>
      <c r="F16" s="3">
        <v>0</v>
      </c>
      <c r="H16" s="3">
        <v>0</v>
      </c>
      <c r="J16" s="3">
        <v>0</v>
      </c>
      <c r="L16" s="3">
        <v>10000</v>
      </c>
      <c r="N16" s="3">
        <v>9170937467</v>
      </c>
      <c r="P16" s="3">
        <v>8478463000</v>
      </c>
      <c r="R16" s="3">
        <v>692474467</v>
      </c>
    </row>
    <row r="17" spans="2:18" ht="24" customHeight="1">
      <c r="B17" s="2" t="s">
        <v>146</v>
      </c>
      <c r="D17" s="3">
        <v>0</v>
      </c>
      <c r="F17" s="3">
        <v>0</v>
      </c>
      <c r="H17" s="3">
        <v>0</v>
      </c>
      <c r="J17" s="3">
        <v>0</v>
      </c>
      <c r="L17" s="3">
        <v>6800</v>
      </c>
      <c r="N17" s="3">
        <v>6800000000</v>
      </c>
      <c r="P17" s="3">
        <v>6118890750</v>
      </c>
      <c r="R17" s="3">
        <v>681109250</v>
      </c>
    </row>
    <row r="18" spans="2:18" ht="24" customHeight="1">
      <c r="B18" s="2" t="s">
        <v>175</v>
      </c>
      <c r="D18" s="3">
        <v>0</v>
      </c>
      <c r="F18" s="3">
        <v>0</v>
      </c>
      <c r="H18" s="3">
        <v>0</v>
      </c>
      <c r="J18" s="3">
        <v>0</v>
      </c>
      <c r="L18" s="3">
        <v>5000</v>
      </c>
      <c r="N18" s="3">
        <v>5000000000</v>
      </c>
      <c r="P18" s="3">
        <v>4444089362</v>
      </c>
      <c r="R18" s="3">
        <v>555910638</v>
      </c>
    </row>
    <row r="19" spans="2:18" ht="24" customHeight="1">
      <c r="B19" s="2" t="s">
        <v>136</v>
      </c>
      <c r="D19" s="3">
        <v>0</v>
      </c>
      <c r="F19" s="3">
        <v>0</v>
      </c>
      <c r="H19" s="3">
        <v>0</v>
      </c>
      <c r="J19" s="3">
        <v>0</v>
      </c>
      <c r="L19" s="3">
        <v>96000</v>
      </c>
      <c r="N19" s="3">
        <v>2777234179</v>
      </c>
      <c r="P19" s="3">
        <v>2271205439</v>
      </c>
      <c r="R19" s="3">
        <v>506028740</v>
      </c>
    </row>
    <row r="20" spans="2:18" ht="24" customHeight="1">
      <c r="B20" s="2" t="s">
        <v>156</v>
      </c>
      <c r="D20" s="3">
        <v>0</v>
      </c>
      <c r="F20" s="3">
        <v>0</v>
      </c>
      <c r="H20" s="3">
        <v>0</v>
      </c>
      <c r="J20" s="3">
        <v>0</v>
      </c>
      <c r="L20" s="3">
        <v>3700</v>
      </c>
      <c r="N20" s="3">
        <v>2451655559</v>
      </c>
      <c r="P20" s="3">
        <v>2015949094</v>
      </c>
      <c r="R20" s="3">
        <v>435706465</v>
      </c>
    </row>
    <row r="21" spans="2:18" ht="24" customHeight="1">
      <c r="B21" s="2" t="s">
        <v>183</v>
      </c>
      <c r="D21" s="3">
        <v>0</v>
      </c>
      <c r="F21" s="3">
        <v>0</v>
      </c>
      <c r="H21" s="3">
        <v>0</v>
      </c>
      <c r="J21" s="3">
        <v>0</v>
      </c>
      <c r="L21" s="3">
        <v>136883</v>
      </c>
      <c r="N21" s="3">
        <v>3727446854</v>
      </c>
      <c r="P21" s="3">
        <v>3308972702</v>
      </c>
      <c r="R21" s="3">
        <v>418474152</v>
      </c>
    </row>
    <row r="22" spans="2:18" ht="24" customHeight="1">
      <c r="B22" s="2" t="s">
        <v>119</v>
      </c>
      <c r="D22" s="3">
        <v>0</v>
      </c>
      <c r="F22" s="3">
        <v>0</v>
      </c>
      <c r="H22" s="3">
        <v>0</v>
      </c>
      <c r="J22" s="3">
        <v>0</v>
      </c>
      <c r="L22" s="3">
        <v>8700</v>
      </c>
      <c r="N22" s="3">
        <v>6105609162</v>
      </c>
      <c r="P22" s="3">
        <v>5687822285</v>
      </c>
      <c r="R22" s="3">
        <v>417786877</v>
      </c>
    </row>
    <row r="23" spans="2:18" ht="24" customHeight="1">
      <c r="B23" s="2" t="s">
        <v>96</v>
      </c>
      <c r="D23" s="3">
        <v>0</v>
      </c>
      <c r="F23" s="3">
        <v>0</v>
      </c>
      <c r="H23" s="3">
        <v>0</v>
      </c>
      <c r="J23" s="3">
        <v>0</v>
      </c>
      <c r="L23" s="3">
        <v>9900</v>
      </c>
      <c r="N23" s="3">
        <v>7092262297</v>
      </c>
      <c r="P23" s="3">
        <v>6691780894</v>
      </c>
      <c r="R23" s="3">
        <v>400481403</v>
      </c>
    </row>
    <row r="24" spans="2:18" ht="24" customHeight="1">
      <c r="B24" s="2" t="s">
        <v>161</v>
      </c>
      <c r="D24" s="3">
        <v>0</v>
      </c>
      <c r="F24" s="3">
        <v>0</v>
      </c>
      <c r="H24" s="3">
        <v>0</v>
      </c>
      <c r="J24" s="3">
        <v>0</v>
      </c>
      <c r="L24" s="3">
        <v>7800</v>
      </c>
      <c r="N24" s="3">
        <v>4601555820</v>
      </c>
      <c r="P24" s="3">
        <v>4211236575</v>
      </c>
      <c r="R24" s="3">
        <v>390319245</v>
      </c>
    </row>
    <row r="25" spans="2:18" ht="24" customHeight="1">
      <c r="B25" s="2" t="s">
        <v>209</v>
      </c>
      <c r="D25" s="3">
        <v>0</v>
      </c>
      <c r="F25" s="3">
        <v>0</v>
      </c>
      <c r="H25" s="3">
        <v>0</v>
      </c>
      <c r="J25" s="3">
        <v>0</v>
      </c>
      <c r="L25" s="3">
        <v>10000</v>
      </c>
      <c r="N25" s="3">
        <v>10000000000</v>
      </c>
      <c r="P25" s="3">
        <v>9711759937</v>
      </c>
      <c r="R25" s="3">
        <v>288240063</v>
      </c>
    </row>
    <row r="26" spans="2:18" ht="24" customHeight="1">
      <c r="B26" s="2" t="s">
        <v>97</v>
      </c>
      <c r="D26" s="3">
        <v>900</v>
      </c>
      <c r="F26" s="3">
        <v>706263970</v>
      </c>
      <c r="H26" s="3">
        <v>669719163</v>
      </c>
      <c r="J26" s="3">
        <v>36544807</v>
      </c>
      <c r="L26" s="3">
        <v>4400</v>
      </c>
      <c r="N26" s="3">
        <v>3214259315</v>
      </c>
      <c r="P26" s="3">
        <v>2944306819</v>
      </c>
      <c r="R26" s="3">
        <v>269952496</v>
      </c>
    </row>
    <row r="27" spans="2:18" ht="24" customHeight="1">
      <c r="B27" s="2" t="s">
        <v>172</v>
      </c>
      <c r="D27" s="3">
        <v>2000</v>
      </c>
      <c r="F27" s="3">
        <v>1951646200</v>
      </c>
      <c r="H27" s="3">
        <v>1835788451</v>
      </c>
      <c r="J27" s="3">
        <v>115857749</v>
      </c>
      <c r="L27" s="3">
        <v>5000</v>
      </c>
      <c r="N27" s="3">
        <v>4693609131</v>
      </c>
      <c r="P27" s="3">
        <v>4462768341</v>
      </c>
      <c r="R27" s="3">
        <v>230840790</v>
      </c>
    </row>
    <row r="28" spans="2:18" ht="24" customHeight="1">
      <c r="B28" s="2" t="s">
        <v>118</v>
      </c>
      <c r="D28" s="3">
        <v>0</v>
      </c>
      <c r="F28" s="3">
        <v>0</v>
      </c>
      <c r="H28" s="3">
        <v>0</v>
      </c>
      <c r="J28" s="3">
        <v>0</v>
      </c>
      <c r="L28" s="3">
        <v>28929</v>
      </c>
      <c r="N28" s="3">
        <v>2509314302</v>
      </c>
      <c r="P28" s="3">
        <v>2319241767</v>
      </c>
      <c r="R28" s="3">
        <v>190072535</v>
      </c>
    </row>
    <row r="29" spans="2:18" ht="24" customHeight="1">
      <c r="B29" s="2" t="s">
        <v>190</v>
      </c>
      <c r="D29" s="3">
        <v>0</v>
      </c>
      <c r="F29" s="3">
        <v>0</v>
      </c>
      <c r="H29" s="3">
        <v>0</v>
      </c>
      <c r="J29" s="3">
        <v>0</v>
      </c>
      <c r="L29" s="3">
        <v>8000</v>
      </c>
      <c r="N29" s="3">
        <v>7101912545</v>
      </c>
      <c r="P29" s="3">
        <v>6977264400</v>
      </c>
      <c r="R29" s="3">
        <v>124648145</v>
      </c>
    </row>
    <row r="30" spans="2:18" ht="24" customHeight="1">
      <c r="B30" s="2" t="s">
        <v>184</v>
      </c>
      <c r="D30" s="3">
        <v>0</v>
      </c>
      <c r="F30" s="3">
        <v>0</v>
      </c>
      <c r="H30" s="3">
        <v>0</v>
      </c>
      <c r="J30" s="3">
        <v>0</v>
      </c>
      <c r="L30" s="3">
        <v>5000</v>
      </c>
      <c r="N30" s="3">
        <v>5000000000</v>
      </c>
      <c r="P30" s="3">
        <v>4934894287</v>
      </c>
      <c r="R30" s="3">
        <v>65105713</v>
      </c>
    </row>
    <row r="31" spans="2:18" ht="24" customHeight="1">
      <c r="B31" s="2" t="s">
        <v>122</v>
      </c>
      <c r="D31" s="3">
        <v>0</v>
      </c>
      <c r="F31" s="3">
        <v>0</v>
      </c>
      <c r="H31" s="3">
        <v>0</v>
      </c>
      <c r="J31" s="3">
        <v>0</v>
      </c>
      <c r="L31" s="3">
        <v>1700</v>
      </c>
      <c r="N31" s="3">
        <v>1291096950</v>
      </c>
      <c r="P31" s="3">
        <v>1264116072</v>
      </c>
      <c r="R31" s="3">
        <v>26980878</v>
      </c>
    </row>
    <row r="32" spans="2:18" ht="24" customHeight="1">
      <c r="B32" s="2" t="s">
        <v>238</v>
      </c>
      <c r="D32" s="3">
        <v>0</v>
      </c>
      <c r="F32" s="3">
        <v>0</v>
      </c>
      <c r="H32" s="3">
        <v>0</v>
      </c>
      <c r="J32" s="3">
        <v>0</v>
      </c>
      <c r="L32" s="3">
        <v>6000</v>
      </c>
      <c r="N32" s="3">
        <v>5865496692</v>
      </c>
      <c r="P32" s="3">
        <v>5842058680</v>
      </c>
      <c r="R32" s="3">
        <v>23438012</v>
      </c>
    </row>
    <row r="33" spans="2:18" ht="24" customHeight="1">
      <c r="B33" s="2" t="s">
        <v>169</v>
      </c>
      <c r="D33" s="3">
        <v>0</v>
      </c>
      <c r="F33" s="3">
        <v>0</v>
      </c>
      <c r="H33" s="3">
        <v>0</v>
      </c>
      <c r="J33" s="3">
        <v>0</v>
      </c>
      <c r="L33" s="3">
        <v>940</v>
      </c>
      <c r="N33" s="3">
        <v>25434561</v>
      </c>
      <c r="P33" s="3">
        <v>16753917</v>
      </c>
      <c r="R33" s="3">
        <v>8680644</v>
      </c>
    </row>
    <row r="34" spans="2:18" ht="24" customHeight="1">
      <c r="B34" s="2" t="s">
        <v>191</v>
      </c>
      <c r="D34" s="3">
        <v>0</v>
      </c>
      <c r="F34" s="3">
        <v>0</v>
      </c>
      <c r="H34" s="3">
        <v>0</v>
      </c>
      <c r="J34" s="3">
        <v>0</v>
      </c>
      <c r="L34" s="3">
        <v>600</v>
      </c>
      <c r="N34" s="3">
        <v>526764510</v>
      </c>
      <c r="P34" s="3">
        <v>520894395</v>
      </c>
      <c r="R34" s="3">
        <v>5870115</v>
      </c>
    </row>
    <row r="35" spans="2:18" ht="24" customHeight="1">
      <c r="B35" s="2" t="s">
        <v>147</v>
      </c>
      <c r="D35" s="3">
        <v>0</v>
      </c>
      <c r="F35" s="3">
        <v>0</v>
      </c>
      <c r="H35" s="3">
        <v>0</v>
      </c>
      <c r="J35" s="3">
        <v>0</v>
      </c>
      <c r="L35" s="3">
        <v>100</v>
      </c>
      <c r="N35" s="3">
        <v>77388972</v>
      </c>
      <c r="P35" s="3">
        <v>73636650</v>
      </c>
      <c r="R35" s="3">
        <v>3752322</v>
      </c>
    </row>
    <row r="36" spans="2:18" ht="24" customHeight="1">
      <c r="B36" s="2" t="s">
        <v>137</v>
      </c>
      <c r="D36" s="3">
        <v>0</v>
      </c>
      <c r="F36" s="3">
        <v>0</v>
      </c>
      <c r="H36" s="3">
        <v>0</v>
      </c>
      <c r="J36" s="3">
        <v>0</v>
      </c>
      <c r="L36" s="3">
        <v>100</v>
      </c>
      <c r="N36" s="3">
        <v>68323616</v>
      </c>
      <c r="P36" s="3">
        <v>65060788</v>
      </c>
      <c r="R36" s="3">
        <v>3262828</v>
      </c>
    </row>
    <row r="37" spans="2:18" ht="25.5" customHeight="1">
      <c r="B37" s="2" t="s">
        <v>189</v>
      </c>
      <c r="D37" s="3">
        <v>0</v>
      </c>
      <c r="F37" s="3">
        <v>0</v>
      </c>
      <c r="H37" s="3">
        <v>0</v>
      </c>
      <c r="J37" s="3">
        <v>0</v>
      </c>
      <c r="L37" s="3">
        <v>71</v>
      </c>
      <c r="N37" s="3">
        <v>1168060</v>
      </c>
      <c r="P37" s="3">
        <v>910468</v>
      </c>
      <c r="R37" s="3">
        <v>257592</v>
      </c>
    </row>
    <row r="38" spans="2:18" ht="24" customHeight="1">
      <c r="B38" s="2" t="s">
        <v>250</v>
      </c>
      <c r="D38" s="3">
        <v>16</v>
      </c>
      <c r="F38" s="3">
        <v>16000000</v>
      </c>
      <c r="H38" s="3">
        <v>15876334</v>
      </c>
      <c r="J38" s="3">
        <v>123666</v>
      </c>
      <c r="L38" s="3">
        <v>16</v>
      </c>
      <c r="N38" s="3">
        <v>16000000</v>
      </c>
      <c r="P38" s="3">
        <v>15876334</v>
      </c>
      <c r="R38" s="3">
        <v>123666</v>
      </c>
    </row>
    <row r="39" spans="2:18" ht="24" customHeight="1">
      <c r="B39" s="2" t="s">
        <v>121</v>
      </c>
      <c r="D39" s="3">
        <v>0</v>
      </c>
      <c r="F39" s="3">
        <v>0</v>
      </c>
      <c r="H39" s="3">
        <v>0</v>
      </c>
      <c r="J39" s="3">
        <v>0</v>
      </c>
      <c r="L39" s="3">
        <v>9</v>
      </c>
      <c r="N39" s="3">
        <v>9000000</v>
      </c>
      <c r="P39" s="3">
        <v>8998368</v>
      </c>
      <c r="R39" s="3">
        <v>1632</v>
      </c>
    </row>
    <row r="40" spans="2:18" ht="24" customHeight="1">
      <c r="B40" s="2" t="s">
        <v>14</v>
      </c>
      <c r="D40" s="3">
        <v>0</v>
      </c>
      <c r="F40" s="3">
        <v>0</v>
      </c>
      <c r="H40" s="3">
        <v>0</v>
      </c>
      <c r="J40" s="3">
        <v>0</v>
      </c>
      <c r="L40" s="3">
        <v>724529</v>
      </c>
      <c r="N40" s="3">
        <v>4239720006</v>
      </c>
      <c r="P40" s="3">
        <v>4242084329</v>
      </c>
      <c r="R40" s="3">
        <v>-2364323</v>
      </c>
    </row>
    <row r="41" spans="2:18" ht="24" customHeight="1">
      <c r="B41" s="2" t="s">
        <v>247</v>
      </c>
      <c r="D41" s="3">
        <v>7000</v>
      </c>
      <c r="F41" s="3">
        <v>5689968507</v>
      </c>
      <c r="H41" s="3">
        <v>5694565950</v>
      </c>
      <c r="J41" s="3">
        <v>-4597443</v>
      </c>
      <c r="L41" s="3">
        <v>7000</v>
      </c>
      <c r="N41" s="3">
        <v>5689968507</v>
      </c>
      <c r="P41" s="3">
        <v>5694565950</v>
      </c>
      <c r="R41" s="3">
        <v>-4597443</v>
      </c>
    </row>
    <row r="42" spans="2:18" ht="24" customHeight="1">
      <c r="B42" s="2" t="s">
        <v>13</v>
      </c>
      <c r="D42" s="3">
        <v>0</v>
      </c>
      <c r="F42" s="3">
        <v>0</v>
      </c>
      <c r="H42" s="3">
        <v>0</v>
      </c>
      <c r="J42" s="3">
        <v>0</v>
      </c>
      <c r="L42" s="3">
        <v>200000</v>
      </c>
      <c r="N42" s="3">
        <v>6069085986</v>
      </c>
      <c r="P42" s="3">
        <v>6322158000</v>
      </c>
      <c r="R42" s="3">
        <v>-253072014</v>
      </c>
    </row>
    <row r="43" spans="2:18">
      <c r="D43" s="3"/>
      <c r="F43" s="3"/>
      <c r="H43" s="3"/>
      <c r="J43" s="3"/>
      <c r="L43" s="3"/>
      <c r="N43" s="3"/>
      <c r="P43" s="3"/>
      <c r="R43" s="3"/>
    </row>
    <row r="44" spans="2:18" ht="21.75" thickBot="1">
      <c r="B44" s="32" t="s">
        <v>80</v>
      </c>
      <c r="D44" s="10">
        <f>SUM(D10:D43)</f>
        <v>20116</v>
      </c>
      <c r="F44" s="10">
        <f>SUM(F10:F43)</f>
        <v>18563878677</v>
      </c>
      <c r="H44" s="10">
        <f>SUM(H10:H43)</f>
        <v>17582514284</v>
      </c>
      <c r="J44" s="10">
        <f>SUM(J10:J43)</f>
        <v>981364393</v>
      </c>
      <c r="L44" s="10">
        <f>SUM(L10:L43)</f>
        <v>1904086</v>
      </c>
      <c r="N44" s="10">
        <f>SUM(N10:N43)</f>
        <v>161656035223</v>
      </c>
      <c r="P44" s="10">
        <f>SUM(P10:P43)</f>
        <v>150515750876</v>
      </c>
      <c r="R44" s="10">
        <f>SUM(R10:R43)</f>
        <v>11140284347</v>
      </c>
    </row>
    <row r="45" spans="2:18" ht="21.75" thickTop="1"/>
    <row r="46" spans="2:18" ht="26.25">
      <c r="J46" s="27">
        <v>13</v>
      </c>
    </row>
  </sheetData>
  <sortState xmlns:xlrd2="http://schemas.microsoft.com/office/spreadsheetml/2017/richdata2" ref="B10:R42">
    <sortCondition descending="1" ref="R10:R4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22" max="16383" man="1"/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B2:AB42"/>
  <sheetViews>
    <sheetView rightToLeft="1" view="pageBreakPreview" topLeftCell="A25" zoomScaleNormal="100" zoomScaleSheetLayoutView="100" workbookViewId="0">
      <selection activeCell="D41" sqref="D41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>
      <c r="B9" s="50" t="s">
        <v>156</v>
      </c>
      <c r="C9" s="4"/>
      <c r="D9" s="54">
        <v>0</v>
      </c>
      <c r="E9" s="4"/>
      <c r="F9" s="54">
        <v>-624152851</v>
      </c>
      <c r="G9" s="4"/>
      <c r="H9" s="54">
        <v>0</v>
      </c>
      <c r="I9" s="4"/>
      <c r="J9" s="54">
        <v>-624152851</v>
      </c>
      <c r="K9" s="4"/>
      <c r="L9" s="54">
        <v>0</v>
      </c>
      <c r="M9" s="4"/>
      <c r="N9" s="54">
        <v>5232363897</v>
      </c>
      <c r="O9" s="4"/>
      <c r="P9" s="54">
        <v>435706465</v>
      </c>
      <c r="Q9" s="4"/>
      <c r="R9" s="54">
        <v>5668070362</v>
      </c>
    </row>
    <row r="10" spans="2:28" ht="21.75">
      <c r="B10" s="4" t="s">
        <v>119</v>
      </c>
      <c r="C10" s="4"/>
      <c r="D10" s="29">
        <v>0</v>
      </c>
      <c r="E10" s="4"/>
      <c r="F10" s="29">
        <v>-284415980</v>
      </c>
      <c r="G10" s="4"/>
      <c r="H10" s="29">
        <v>0</v>
      </c>
      <c r="I10" s="4"/>
      <c r="J10" s="29">
        <v>-284415980</v>
      </c>
      <c r="K10" s="4"/>
      <c r="L10" s="29">
        <v>0</v>
      </c>
      <c r="M10" s="4"/>
      <c r="N10" s="29">
        <v>1307145715</v>
      </c>
      <c r="O10" s="4"/>
      <c r="P10" s="29">
        <v>417786877</v>
      </c>
      <c r="Q10" s="4"/>
      <c r="R10" s="29">
        <v>1724932592</v>
      </c>
    </row>
    <row r="11" spans="2:28" ht="21.75">
      <c r="B11" s="4" t="s">
        <v>161</v>
      </c>
      <c r="C11" s="4"/>
      <c r="D11" s="29">
        <v>0</v>
      </c>
      <c r="E11" s="4"/>
      <c r="F11" s="29">
        <v>-258514734</v>
      </c>
      <c r="G11" s="4"/>
      <c r="H11" s="29">
        <v>0</v>
      </c>
      <c r="I11" s="4"/>
      <c r="J11" s="29">
        <v>-258514734</v>
      </c>
      <c r="K11" s="4"/>
      <c r="L11" s="29">
        <v>0</v>
      </c>
      <c r="M11" s="4"/>
      <c r="N11" s="29">
        <v>1138468921</v>
      </c>
      <c r="O11" s="4"/>
      <c r="P11" s="29">
        <v>390319245</v>
      </c>
      <c r="Q11" s="4"/>
      <c r="R11" s="29">
        <v>1528788166</v>
      </c>
    </row>
    <row r="12" spans="2:28" ht="21.75">
      <c r="B12" s="4" t="s">
        <v>171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1099800625</v>
      </c>
      <c r="Q12" s="4"/>
      <c r="R12" s="29">
        <v>1099800625</v>
      </c>
    </row>
    <row r="13" spans="2:28" ht="21.75">
      <c r="B13" s="4" t="s">
        <v>158</v>
      </c>
      <c r="C13" s="4"/>
      <c r="D13" s="29">
        <v>0</v>
      </c>
      <c r="E13" s="4"/>
      <c r="F13" s="29">
        <v>-4110350</v>
      </c>
      <c r="G13" s="4"/>
      <c r="H13" s="29">
        <v>0</v>
      </c>
      <c r="I13" s="4"/>
      <c r="J13" s="29">
        <v>-4110350</v>
      </c>
      <c r="K13" s="4"/>
      <c r="L13" s="29">
        <v>0</v>
      </c>
      <c r="M13" s="4"/>
      <c r="N13" s="29">
        <v>1099457668</v>
      </c>
      <c r="O13" s="4"/>
      <c r="P13" s="29">
        <v>0</v>
      </c>
      <c r="Q13" s="4"/>
      <c r="R13" s="29">
        <v>1099457668</v>
      </c>
    </row>
    <row r="14" spans="2:28" ht="21.75">
      <c r="B14" s="4" t="s">
        <v>172</v>
      </c>
      <c r="C14" s="4"/>
      <c r="D14" s="29">
        <v>0</v>
      </c>
      <c r="E14" s="4"/>
      <c r="F14" s="29">
        <v>-98365724</v>
      </c>
      <c r="G14" s="4"/>
      <c r="H14" s="29">
        <v>115857749</v>
      </c>
      <c r="I14" s="4"/>
      <c r="J14" s="29">
        <v>17492025</v>
      </c>
      <c r="K14" s="4"/>
      <c r="L14" s="29">
        <v>0</v>
      </c>
      <c r="M14" s="4"/>
      <c r="N14" s="29">
        <v>610690568</v>
      </c>
      <c r="O14" s="4"/>
      <c r="P14" s="29">
        <v>230840790</v>
      </c>
      <c r="Q14" s="4"/>
      <c r="R14" s="29">
        <v>841531358</v>
      </c>
    </row>
    <row r="15" spans="2:28" ht="21.75">
      <c r="B15" s="4" t="s">
        <v>179</v>
      </c>
      <c r="C15" s="4"/>
      <c r="D15" s="29">
        <v>0</v>
      </c>
      <c r="E15" s="4"/>
      <c r="F15" s="29">
        <v>0</v>
      </c>
      <c r="G15" s="4"/>
      <c r="H15" s="29">
        <v>833435614</v>
      </c>
      <c r="I15" s="4"/>
      <c r="J15" s="29">
        <v>833435614</v>
      </c>
      <c r="K15" s="4"/>
      <c r="L15" s="29">
        <v>0</v>
      </c>
      <c r="M15" s="4"/>
      <c r="N15" s="29">
        <v>0</v>
      </c>
      <c r="O15" s="4"/>
      <c r="P15" s="29">
        <v>833435614</v>
      </c>
      <c r="Q15" s="4"/>
      <c r="R15" s="29">
        <v>833435614</v>
      </c>
    </row>
    <row r="16" spans="2:28" ht="21.75">
      <c r="B16" s="4" t="s">
        <v>163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775084367</v>
      </c>
      <c r="Q16" s="4"/>
      <c r="R16" s="29">
        <v>775084367</v>
      </c>
    </row>
    <row r="17" spans="2:18" ht="21.75">
      <c r="B17" s="4" t="s">
        <v>170</v>
      </c>
      <c r="C17" s="4"/>
      <c r="D17" s="29">
        <v>0</v>
      </c>
      <c r="E17" s="4"/>
      <c r="F17" s="29">
        <v>0</v>
      </c>
      <c r="G17" s="4"/>
      <c r="H17" s="29">
        <v>0</v>
      </c>
      <c r="I17" s="4"/>
      <c r="J17" s="29">
        <v>0</v>
      </c>
      <c r="K17" s="4"/>
      <c r="L17" s="29">
        <v>0</v>
      </c>
      <c r="M17" s="4"/>
      <c r="N17" s="29">
        <v>0</v>
      </c>
      <c r="O17" s="4"/>
      <c r="P17" s="29">
        <v>692474467</v>
      </c>
      <c r="Q17" s="4"/>
      <c r="R17" s="29">
        <v>692474467</v>
      </c>
    </row>
    <row r="18" spans="2:18" ht="21.75">
      <c r="B18" s="4" t="s">
        <v>146</v>
      </c>
      <c r="C18" s="4"/>
      <c r="D18" s="29">
        <v>0</v>
      </c>
      <c r="E18" s="4"/>
      <c r="F18" s="29">
        <v>0</v>
      </c>
      <c r="G18" s="4"/>
      <c r="H18" s="29">
        <v>0</v>
      </c>
      <c r="I18" s="4"/>
      <c r="J18" s="29">
        <v>0</v>
      </c>
      <c r="K18" s="4"/>
      <c r="L18" s="29">
        <v>0</v>
      </c>
      <c r="M18" s="4"/>
      <c r="N18" s="29">
        <v>0</v>
      </c>
      <c r="O18" s="4"/>
      <c r="P18" s="29">
        <v>681109250</v>
      </c>
      <c r="Q18" s="4"/>
      <c r="R18" s="29">
        <v>681109250</v>
      </c>
    </row>
    <row r="19" spans="2:18" ht="21.75">
      <c r="B19" s="4" t="s">
        <v>175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555910638</v>
      </c>
      <c r="Q19" s="4"/>
      <c r="R19" s="29">
        <v>555910638</v>
      </c>
    </row>
    <row r="20" spans="2:18" ht="21.75">
      <c r="B20" s="4" t="s">
        <v>96</v>
      </c>
      <c r="C20" s="4"/>
      <c r="D20" s="29">
        <v>0</v>
      </c>
      <c r="E20" s="4"/>
      <c r="F20" s="29">
        <v>-54927241</v>
      </c>
      <c r="G20" s="4"/>
      <c r="H20" s="29">
        <v>0</v>
      </c>
      <c r="I20" s="4"/>
      <c r="J20" s="29">
        <v>-54927241</v>
      </c>
      <c r="K20" s="4"/>
      <c r="L20" s="29">
        <v>0</v>
      </c>
      <c r="M20" s="4"/>
      <c r="N20" s="29">
        <v>394078</v>
      </c>
      <c r="O20" s="4"/>
      <c r="P20" s="29">
        <v>400481403</v>
      </c>
      <c r="Q20" s="4"/>
      <c r="R20" s="29">
        <v>400875481</v>
      </c>
    </row>
    <row r="21" spans="2:18" ht="21.75">
      <c r="B21" s="4" t="s">
        <v>98</v>
      </c>
      <c r="C21" s="4"/>
      <c r="D21" s="29">
        <v>0</v>
      </c>
      <c r="E21" s="4"/>
      <c r="F21" s="29">
        <v>-76066210</v>
      </c>
      <c r="G21" s="4"/>
      <c r="H21" s="29">
        <v>0</v>
      </c>
      <c r="I21" s="4"/>
      <c r="J21" s="29">
        <v>-76066210</v>
      </c>
      <c r="K21" s="4"/>
      <c r="L21" s="29">
        <v>0</v>
      </c>
      <c r="M21" s="4"/>
      <c r="N21" s="29">
        <v>367303414</v>
      </c>
      <c r="O21" s="4"/>
      <c r="P21" s="29">
        <v>0</v>
      </c>
      <c r="Q21" s="4"/>
      <c r="R21" s="29">
        <v>367303414</v>
      </c>
    </row>
    <row r="22" spans="2:18" ht="21.75">
      <c r="B22" s="4" t="s">
        <v>97</v>
      </c>
      <c r="C22" s="4"/>
      <c r="D22" s="29">
        <v>0</v>
      </c>
      <c r="E22" s="4"/>
      <c r="F22" s="29">
        <v>-87486367</v>
      </c>
      <c r="G22" s="4"/>
      <c r="H22" s="29">
        <v>36544807</v>
      </c>
      <c r="I22" s="4"/>
      <c r="J22" s="29">
        <v>-50941560</v>
      </c>
      <c r="K22" s="4"/>
      <c r="L22" s="29">
        <v>0</v>
      </c>
      <c r="M22" s="4"/>
      <c r="N22" s="29">
        <v>93887892</v>
      </c>
      <c r="O22" s="4"/>
      <c r="P22" s="29">
        <v>269952496</v>
      </c>
      <c r="Q22" s="4"/>
      <c r="R22" s="29">
        <v>363840388</v>
      </c>
    </row>
    <row r="23" spans="2:18" ht="21.75">
      <c r="B23" s="4" t="s">
        <v>141</v>
      </c>
      <c r="C23" s="4"/>
      <c r="D23" s="29">
        <v>34328144</v>
      </c>
      <c r="E23" s="4"/>
      <c r="F23" s="29">
        <v>-27239751</v>
      </c>
      <c r="G23" s="4"/>
      <c r="H23" s="29">
        <v>0</v>
      </c>
      <c r="I23" s="4"/>
      <c r="J23" s="29">
        <v>7088393</v>
      </c>
      <c r="K23" s="4"/>
      <c r="L23" s="29">
        <v>204568182</v>
      </c>
      <c r="M23" s="4"/>
      <c r="N23" s="29">
        <v>112534910</v>
      </c>
      <c r="O23" s="4"/>
      <c r="P23" s="29">
        <v>0</v>
      </c>
      <c r="Q23" s="4"/>
      <c r="R23" s="29">
        <v>317103092</v>
      </c>
    </row>
    <row r="24" spans="2:18" ht="21.75">
      <c r="B24" s="4" t="s">
        <v>209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288240063</v>
      </c>
      <c r="Q24" s="4"/>
      <c r="R24" s="29">
        <v>288240063</v>
      </c>
    </row>
    <row r="25" spans="2:18" ht="21.75">
      <c r="B25" s="4" t="s">
        <v>213</v>
      </c>
      <c r="C25" s="4"/>
      <c r="D25" s="29">
        <v>0</v>
      </c>
      <c r="E25" s="4"/>
      <c r="F25" s="29">
        <v>939640</v>
      </c>
      <c r="G25" s="4"/>
      <c r="H25" s="29">
        <v>0</v>
      </c>
      <c r="I25" s="4"/>
      <c r="J25" s="29">
        <v>939640</v>
      </c>
      <c r="K25" s="4"/>
      <c r="L25" s="29">
        <v>0</v>
      </c>
      <c r="M25" s="4"/>
      <c r="N25" s="29">
        <v>194614121</v>
      </c>
      <c r="O25" s="4"/>
      <c r="P25" s="29">
        <v>0</v>
      </c>
      <c r="Q25" s="4"/>
      <c r="R25" s="29">
        <v>194614121</v>
      </c>
    </row>
    <row r="26" spans="2:18" ht="21.75">
      <c r="B26" s="4" t="s">
        <v>210</v>
      </c>
      <c r="C26" s="4"/>
      <c r="D26" s="29">
        <v>0</v>
      </c>
      <c r="E26" s="4"/>
      <c r="F26" s="29">
        <v>-171423423</v>
      </c>
      <c r="G26" s="4"/>
      <c r="H26" s="29">
        <v>0</v>
      </c>
      <c r="I26" s="4"/>
      <c r="J26" s="29">
        <v>-171423423</v>
      </c>
      <c r="K26" s="4"/>
      <c r="L26" s="29">
        <v>0</v>
      </c>
      <c r="M26" s="4"/>
      <c r="N26" s="29">
        <v>181522134</v>
      </c>
      <c r="O26" s="4"/>
      <c r="P26" s="29">
        <v>0</v>
      </c>
      <c r="Q26" s="4"/>
      <c r="R26" s="29">
        <v>181522134</v>
      </c>
    </row>
    <row r="27" spans="2:18" ht="21.75">
      <c r="B27" s="4" t="s">
        <v>190</v>
      </c>
      <c r="C27" s="4"/>
      <c r="D27" s="29">
        <v>0</v>
      </c>
      <c r="E27" s="4"/>
      <c r="F27" s="29">
        <v>2754008</v>
      </c>
      <c r="G27" s="4"/>
      <c r="H27" s="29">
        <v>0</v>
      </c>
      <c r="I27" s="4"/>
      <c r="J27" s="29">
        <v>2754008</v>
      </c>
      <c r="K27" s="4"/>
      <c r="L27" s="29">
        <v>0</v>
      </c>
      <c r="M27" s="4"/>
      <c r="N27" s="29">
        <v>2754008</v>
      </c>
      <c r="O27" s="4"/>
      <c r="P27" s="29">
        <v>124648145</v>
      </c>
      <c r="Q27" s="4"/>
      <c r="R27" s="29">
        <v>127402153</v>
      </c>
    </row>
    <row r="28" spans="2:18" ht="21.75">
      <c r="B28" s="4" t="s">
        <v>219</v>
      </c>
      <c r="C28" s="4"/>
      <c r="D28" s="29">
        <v>0</v>
      </c>
      <c r="E28" s="4"/>
      <c r="F28" s="29">
        <v>-95656258</v>
      </c>
      <c r="G28" s="4"/>
      <c r="H28" s="29">
        <v>0</v>
      </c>
      <c r="I28" s="4"/>
      <c r="J28" s="29">
        <v>-95656258</v>
      </c>
      <c r="K28" s="4"/>
      <c r="L28" s="29">
        <v>0</v>
      </c>
      <c r="M28" s="4"/>
      <c r="N28" s="29">
        <v>126883658</v>
      </c>
      <c r="O28" s="4"/>
      <c r="P28" s="29">
        <v>0</v>
      </c>
      <c r="Q28" s="4"/>
      <c r="R28" s="29">
        <v>126883658</v>
      </c>
    </row>
    <row r="29" spans="2:18" ht="21.75">
      <c r="B29" s="4" t="s">
        <v>216</v>
      </c>
      <c r="C29" s="4"/>
      <c r="D29" s="29">
        <v>0</v>
      </c>
      <c r="E29" s="4"/>
      <c r="F29" s="29">
        <v>-86629295</v>
      </c>
      <c r="G29" s="4"/>
      <c r="H29" s="29">
        <v>0</v>
      </c>
      <c r="I29" s="4"/>
      <c r="J29" s="29">
        <v>-86629295</v>
      </c>
      <c r="K29" s="4"/>
      <c r="L29" s="29">
        <v>0</v>
      </c>
      <c r="M29" s="4"/>
      <c r="N29" s="29">
        <v>113450191</v>
      </c>
      <c r="O29" s="4"/>
      <c r="P29" s="29">
        <v>0</v>
      </c>
      <c r="Q29" s="4"/>
      <c r="R29" s="29">
        <v>113450191</v>
      </c>
    </row>
    <row r="30" spans="2:18" ht="21.75">
      <c r="B30" s="4" t="s">
        <v>184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65105713</v>
      </c>
      <c r="Q30" s="4"/>
      <c r="R30" s="29">
        <v>65105713</v>
      </c>
    </row>
    <row r="31" spans="2:18" ht="21.75">
      <c r="B31" s="4" t="s">
        <v>238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23438012</v>
      </c>
      <c r="Q31" s="4"/>
      <c r="R31" s="29">
        <v>23438012</v>
      </c>
    </row>
    <row r="32" spans="2:18" ht="21.75">
      <c r="B32" s="4" t="s">
        <v>122</v>
      </c>
      <c r="C32" s="4"/>
      <c r="D32" s="29">
        <v>0</v>
      </c>
      <c r="E32" s="4"/>
      <c r="F32" s="29">
        <v>-15713113</v>
      </c>
      <c r="G32" s="4"/>
      <c r="H32" s="29">
        <v>0</v>
      </c>
      <c r="I32" s="4"/>
      <c r="J32" s="29">
        <v>-15713113</v>
      </c>
      <c r="K32" s="4"/>
      <c r="L32" s="29">
        <v>0</v>
      </c>
      <c r="M32" s="4"/>
      <c r="N32" s="29">
        <v>-15713113</v>
      </c>
      <c r="O32" s="4"/>
      <c r="P32" s="29">
        <v>26980878</v>
      </c>
      <c r="Q32" s="4"/>
      <c r="R32" s="29">
        <v>11267765</v>
      </c>
    </row>
    <row r="33" spans="2:18" ht="21.75">
      <c r="B33" s="4" t="s">
        <v>191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5870115</v>
      </c>
      <c r="Q33" s="4"/>
      <c r="R33" s="29">
        <v>5870115</v>
      </c>
    </row>
    <row r="34" spans="2:18" ht="21.75">
      <c r="B34" s="4" t="s">
        <v>147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3752322</v>
      </c>
      <c r="Q34" s="4"/>
      <c r="R34" s="29">
        <v>3752322</v>
      </c>
    </row>
    <row r="35" spans="2:18" ht="21.75">
      <c r="B35" s="4" t="s">
        <v>137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3262828</v>
      </c>
      <c r="Q35" s="4"/>
      <c r="R35" s="29">
        <v>3262828</v>
      </c>
    </row>
    <row r="36" spans="2:18" ht="21.75">
      <c r="B36" s="4" t="s">
        <v>144</v>
      </c>
      <c r="C36" s="4"/>
      <c r="D36" s="29">
        <v>75367</v>
      </c>
      <c r="E36" s="4"/>
      <c r="F36" s="29">
        <v>82910</v>
      </c>
      <c r="G36" s="4"/>
      <c r="H36" s="29">
        <v>0</v>
      </c>
      <c r="I36" s="4"/>
      <c r="J36" s="29">
        <v>158277</v>
      </c>
      <c r="K36" s="4"/>
      <c r="L36" s="29">
        <v>460002</v>
      </c>
      <c r="M36" s="4"/>
      <c r="N36" s="29">
        <v>124477</v>
      </c>
      <c r="O36" s="4"/>
      <c r="P36" s="29">
        <v>0</v>
      </c>
      <c r="Q36" s="4"/>
      <c r="R36" s="29">
        <v>584479</v>
      </c>
    </row>
    <row r="37" spans="2:18" ht="21.75">
      <c r="B37" s="4" t="s">
        <v>250</v>
      </c>
      <c r="C37" s="4"/>
      <c r="D37" s="29">
        <v>0</v>
      </c>
      <c r="E37" s="4"/>
      <c r="F37" s="29">
        <v>0</v>
      </c>
      <c r="G37" s="4"/>
      <c r="H37" s="29">
        <v>123666</v>
      </c>
      <c r="I37" s="4"/>
      <c r="J37" s="29">
        <v>123666</v>
      </c>
      <c r="K37" s="4"/>
      <c r="L37" s="29">
        <v>0</v>
      </c>
      <c r="M37" s="4"/>
      <c r="N37" s="29">
        <v>0</v>
      </c>
      <c r="O37" s="4"/>
      <c r="P37" s="29">
        <v>123666</v>
      </c>
      <c r="Q37" s="4"/>
      <c r="R37" s="29">
        <v>123666</v>
      </c>
    </row>
    <row r="38" spans="2:18" ht="21.75">
      <c r="B38" s="4" t="s">
        <v>121</v>
      </c>
      <c r="C38" s="4"/>
      <c r="D38" s="29">
        <v>0</v>
      </c>
      <c r="E38" s="4"/>
      <c r="F38" s="29">
        <v>0</v>
      </c>
      <c r="G38" s="4"/>
      <c r="H38" s="29">
        <v>0</v>
      </c>
      <c r="I38" s="4"/>
      <c r="J38" s="29">
        <v>0</v>
      </c>
      <c r="K38" s="4"/>
      <c r="L38" s="29">
        <v>0</v>
      </c>
      <c r="M38" s="4"/>
      <c r="N38" s="29">
        <v>0</v>
      </c>
      <c r="O38" s="4"/>
      <c r="P38" s="29">
        <v>1632</v>
      </c>
      <c r="Q38" s="4"/>
      <c r="R38" s="29">
        <v>1632</v>
      </c>
    </row>
    <row r="39" spans="2:18" ht="21.75">
      <c r="B39" s="4" t="s">
        <v>247</v>
      </c>
      <c r="C39" s="4"/>
      <c r="D39" s="29">
        <v>0</v>
      </c>
      <c r="E39" s="4"/>
      <c r="F39" s="29">
        <v>0</v>
      </c>
      <c r="G39" s="4"/>
      <c r="H39" s="29">
        <v>-4597443</v>
      </c>
      <c r="I39" s="4"/>
      <c r="J39" s="29">
        <v>-4597443</v>
      </c>
      <c r="K39" s="4"/>
      <c r="L39" s="29">
        <v>0</v>
      </c>
      <c r="M39" s="4"/>
      <c r="N39" s="29">
        <v>0</v>
      </c>
      <c r="O39" s="4"/>
      <c r="P39" s="29">
        <v>-4597443</v>
      </c>
      <c r="Q39" s="4"/>
      <c r="R39" s="29">
        <v>-4597443</v>
      </c>
    </row>
    <row r="40" spans="2:18" ht="24.75" thickBot="1">
      <c r="B40" s="26" t="s">
        <v>80</v>
      </c>
      <c r="D40" s="10">
        <f>SUM(D9:D39)</f>
        <v>34403511</v>
      </c>
      <c r="E40" s="2"/>
      <c r="F40" s="10">
        <f>SUM(F9:F39)</f>
        <v>-1880924739</v>
      </c>
      <c r="G40" s="2"/>
      <c r="H40" s="10">
        <f>SUM(H9:H39)</f>
        <v>981364393</v>
      </c>
      <c r="I40" s="2"/>
      <c r="J40" s="10">
        <f>SUM(J9:J39)</f>
        <v>-865156835</v>
      </c>
      <c r="K40" s="2"/>
      <c r="L40" s="10">
        <f>SUM(L9:L39)</f>
        <v>205028184</v>
      </c>
      <c r="M40" s="2"/>
      <c r="N40" s="10">
        <f>SUM(N9:N39)</f>
        <v>10565882539</v>
      </c>
      <c r="O40" s="2"/>
      <c r="P40" s="10">
        <f>SUM(P9:P39)</f>
        <v>7319728168</v>
      </c>
      <c r="Q40" s="2"/>
      <c r="R40" s="10">
        <f>SUM(R9:R39)</f>
        <v>18090638891</v>
      </c>
    </row>
    <row r="41" spans="2:18" ht="21.75" thickTop="1"/>
    <row r="42" spans="2:18" ht="30">
      <c r="J42" s="57">
        <v>14</v>
      </c>
    </row>
  </sheetData>
  <sortState xmlns:xlrd2="http://schemas.microsoft.com/office/spreadsheetml/2017/richdata2" ref="B9:R39">
    <sortCondition descending="1" ref="R9:R3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B2:AB35"/>
  <sheetViews>
    <sheetView rightToLeft="1" view="pageBreakPreview" topLeftCell="A15" zoomScale="60" zoomScaleNormal="100" workbookViewId="0">
      <selection activeCell="F34" sqref="F34"/>
    </sheetView>
  </sheetViews>
  <sheetFormatPr defaultRowHeight="21.75" customHeight="1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/>
    <row r="6" spans="2:28" ht="30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>
      <c r="B9" s="157" t="s">
        <v>72</v>
      </c>
      <c r="D9" s="157" t="s">
        <v>188</v>
      </c>
      <c r="F9" s="157" t="s">
        <v>73</v>
      </c>
      <c r="H9" s="157" t="s">
        <v>74</v>
      </c>
      <c r="J9" s="157" t="s">
        <v>73</v>
      </c>
      <c r="L9" s="157" t="s">
        <v>74</v>
      </c>
    </row>
    <row r="10" spans="2:28" s="4" customFormat="1" ht="21.75" customHeight="1">
      <c r="B10" s="50" t="s">
        <v>192</v>
      </c>
      <c r="D10" s="73" t="s">
        <v>193</v>
      </c>
      <c r="F10" s="54">
        <v>573287671</v>
      </c>
      <c r="H10" s="50" t="s">
        <v>53</v>
      </c>
      <c r="J10" s="54">
        <v>2650934762</v>
      </c>
      <c r="L10" s="50" t="s">
        <v>53</v>
      </c>
    </row>
    <row r="11" spans="2:28" s="4" customFormat="1" ht="21.75" customHeight="1">
      <c r="B11" s="4" t="s">
        <v>150</v>
      </c>
      <c r="D11" s="72" t="s">
        <v>53</v>
      </c>
      <c r="F11" s="29">
        <v>0</v>
      </c>
      <c r="H11" s="4" t="s">
        <v>53</v>
      </c>
      <c r="J11" s="29">
        <v>2092904114</v>
      </c>
      <c r="L11" s="4" t="s">
        <v>53</v>
      </c>
    </row>
    <row r="12" spans="2:28" s="4" customFormat="1" ht="21.75" customHeight="1">
      <c r="B12" s="4" t="s">
        <v>195</v>
      </c>
      <c r="D12" s="72" t="s">
        <v>196</v>
      </c>
      <c r="F12" s="29">
        <v>441644781</v>
      </c>
      <c r="H12" s="4" t="s">
        <v>53</v>
      </c>
      <c r="J12" s="29">
        <v>1935346240</v>
      </c>
    </row>
    <row r="13" spans="2:28" s="4" customFormat="1" ht="21.75" customHeight="1">
      <c r="B13" s="4" t="s">
        <v>225</v>
      </c>
      <c r="D13" s="72" t="s">
        <v>226</v>
      </c>
      <c r="F13" s="29">
        <v>584821916</v>
      </c>
      <c r="H13" s="4" t="s">
        <v>53</v>
      </c>
      <c r="J13" s="29">
        <v>1431780808</v>
      </c>
    </row>
    <row r="14" spans="2:28" s="4" customFormat="1" ht="21.75" customHeight="1">
      <c r="B14" s="4" t="s">
        <v>195</v>
      </c>
      <c r="D14" s="72" t="s">
        <v>199</v>
      </c>
      <c r="F14" s="29">
        <v>331233562</v>
      </c>
      <c r="H14" s="4" t="s">
        <v>53</v>
      </c>
      <c r="J14" s="29">
        <v>1425123404</v>
      </c>
    </row>
    <row r="15" spans="2:28" s="4" customFormat="1" ht="21.75" customHeight="1">
      <c r="B15" s="4" t="s">
        <v>192</v>
      </c>
      <c r="D15" s="72" t="s">
        <v>201</v>
      </c>
      <c r="F15" s="29">
        <v>212328766</v>
      </c>
      <c r="H15" s="4" t="s">
        <v>53</v>
      </c>
      <c r="J15" s="29">
        <v>963835607</v>
      </c>
    </row>
    <row r="16" spans="2:28" s="4" customFormat="1" ht="21.75" customHeight="1">
      <c r="B16" s="4" t="s">
        <v>192</v>
      </c>
      <c r="D16" s="72" t="s">
        <v>197</v>
      </c>
      <c r="F16" s="29">
        <v>0</v>
      </c>
      <c r="H16" s="4" t="s">
        <v>53</v>
      </c>
      <c r="J16" s="29">
        <v>657534248</v>
      </c>
    </row>
    <row r="17" spans="2:10" s="4" customFormat="1" ht="21.75" customHeight="1">
      <c r="B17" s="4" t="s">
        <v>225</v>
      </c>
      <c r="D17" s="72" t="s">
        <v>228</v>
      </c>
      <c r="F17" s="29">
        <v>78136957</v>
      </c>
      <c r="H17" s="4" t="s">
        <v>53</v>
      </c>
      <c r="J17" s="29">
        <v>201643760</v>
      </c>
    </row>
    <row r="18" spans="2:10" s="4" customFormat="1" ht="21.75" customHeight="1">
      <c r="B18" s="4" t="s">
        <v>225</v>
      </c>
      <c r="D18" s="72" t="s">
        <v>239</v>
      </c>
      <c r="F18" s="29">
        <v>102602710</v>
      </c>
      <c r="H18" s="4" t="s">
        <v>53</v>
      </c>
      <c r="J18" s="29">
        <v>178219126</v>
      </c>
    </row>
    <row r="19" spans="2:10" s="4" customFormat="1" ht="21.75" customHeight="1">
      <c r="B19" s="4" t="s">
        <v>149</v>
      </c>
      <c r="D19" s="72" t="s">
        <v>53</v>
      </c>
      <c r="F19" s="29">
        <v>0</v>
      </c>
      <c r="H19" s="4" t="s">
        <v>53</v>
      </c>
      <c r="J19" s="29">
        <v>74739726</v>
      </c>
    </row>
    <row r="20" spans="2:10" s="4" customFormat="1" ht="21.75" customHeight="1">
      <c r="B20" s="4" t="s">
        <v>148</v>
      </c>
      <c r="D20" s="72" t="s">
        <v>53</v>
      </c>
      <c r="F20" s="29">
        <v>0</v>
      </c>
      <c r="H20" s="4" t="s">
        <v>53</v>
      </c>
      <c r="J20" s="29">
        <v>74306025</v>
      </c>
    </row>
    <row r="21" spans="2:10" s="4" customFormat="1" ht="21.75" customHeight="1">
      <c r="B21" s="4" t="s">
        <v>225</v>
      </c>
      <c r="D21" s="72" t="s">
        <v>253</v>
      </c>
      <c r="F21" s="29">
        <v>42534234</v>
      </c>
      <c r="H21" s="4" t="s">
        <v>53</v>
      </c>
      <c r="J21" s="29">
        <v>42534234</v>
      </c>
    </row>
    <row r="22" spans="2:10" s="4" customFormat="1" ht="21.75" customHeight="1">
      <c r="B22" s="4" t="s">
        <v>151</v>
      </c>
      <c r="D22" s="72" t="s">
        <v>152</v>
      </c>
      <c r="F22" s="29">
        <v>671136</v>
      </c>
      <c r="H22" s="4" t="s">
        <v>53</v>
      </c>
      <c r="J22" s="29">
        <v>11018489</v>
      </c>
    </row>
    <row r="23" spans="2:10" s="4" customFormat="1" ht="21.75" customHeight="1">
      <c r="B23" s="4" t="s">
        <v>195</v>
      </c>
      <c r="D23" s="72" t="s">
        <v>204</v>
      </c>
      <c r="F23" s="29">
        <v>4119</v>
      </c>
      <c r="H23" s="4" t="s">
        <v>53</v>
      </c>
      <c r="J23" s="29">
        <v>511895</v>
      </c>
    </row>
    <row r="24" spans="2:10" s="4" customFormat="1" ht="21.75" customHeight="1">
      <c r="B24" s="4" t="s">
        <v>99</v>
      </c>
      <c r="D24" s="72" t="s">
        <v>129</v>
      </c>
      <c r="F24" s="29">
        <v>1998</v>
      </c>
      <c r="H24" s="4" t="s">
        <v>53</v>
      </c>
      <c r="J24" s="29">
        <v>458850</v>
      </c>
    </row>
    <row r="25" spans="2:10" s="4" customFormat="1" ht="21.75" customHeight="1">
      <c r="B25" s="4" t="s">
        <v>192</v>
      </c>
      <c r="D25" s="72" t="s">
        <v>203</v>
      </c>
      <c r="F25" s="29">
        <v>3494</v>
      </c>
      <c r="H25" s="4" t="s">
        <v>53</v>
      </c>
      <c r="J25" s="29">
        <v>250664</v>
      </c>
    </row>
    <row r="26" spans="2:10" s="4" customFormat="1" ht="21.75" customHeight="1">
      <c r="B26" s="4" t="s">
        <v>103</v>
      </c>
      <c r="D26" s="72" t="s">
        <v>125</v>
      </c>
      <c r="F26" s="29">
        <v>34964</v>
      </c>
      <c r="H26" s="4" t="s">
        <v>53</v>
      </c>
      <c r="J26" s="29">
        <v>248029</v>
      </c>
    </row>
    <row r="27" spans="2:10" s="4" customFormat="1" ht="21.75" customHeight="1">
      <c r="B27" s="4" t="s">
        <v>102</v>
      </c>
      <c r="D27" s="72" t="s">
        <v>138</v>
      </c>
      <c r="F27" s="29">
        <v>35290</v>
      </c>
      <c r="H27" s="4" t="s">
        <v>53</v>
      </c>
      <c r="J27" s="29">
        <v>216366</v>
      </c>
    </row>
    <row r="28" spans="2:10" s="4" customFormat="1" ht="21.75" customHeight="1">
      <c r="B28" s="4" t="s">
        <v>99</v>
      </c>
      <c r="D28" s="72" t="s">
        <v>134</v>
      </c>
      <c r="F28" s="29">
        <v>0</v>
      </c>
      <c r="H28" s="4" t="s">
        <v>53</v>
      </c>
      <c r="J28" s="29">
        <v>80380</v>
      </c>
    </row>
    <row r="29" spans="2:10" s="4" customFormat="1" ht="21.75" customHeight="1">
      <c r="B29" s="4" t="s">
        <v>131</v>
      </c>
      <c r="D29" s="72" t="s">
        <v>132</v>
      </c>
      <c r="F29" s="29">
        <v>4796</v>
      </c>
      <c r="H29" s="4" t="s">
        <v>53</v>
      </c>
      <c r="J29" s="29">
        <v>34581</v>
      </c>
    </row>
    <row r="30" spans="2:10" s="4" customFormat="1" ht="21.75" customHeight="1">
      <c r="B30" s="4" t="s">
        <v>154</v>
      </c>
      <c r="D30" s="72" t="s">
        <v>155</v>
      </c>
      <c r="F30" s="29">
        <v>2040</v>
      </c>
      <c r="H30" s="4" t="s">
        <v>53</v>
      </c>
      <c r="J30" s="29">
        <v>12412</v>
      </c>
    </row>
    <row r="31" spans="2:10" s="4" customFormat="1" ht="21.75" customHeight="1">
      <c r="B31" s="4" t="s">
        <v>123</v>
      </c>
      <c r="D31" s="72" t="s">
        <v>124</v>
      </c>
      <c r="F31" s="29">
        <v>1940</v>
      </c>
      <c r="H31" s="4" t="s">
        <v>53</v>
      </c>
      <c r="J31" s="29">
        <v>9586</v>
      </c>
    </row>
    <row r="32" spans="2:10" s="4" customFormat="1" ht="21.75" customHeight="1">
      <c r="B32" s="4" t="s">
        <v>225</v>
      </c>
      <c r="D32" s="72" t="s">
        <v>230</v>
      </c>
      <c r="F32" s="29">
        <v>0</v>
      </c>
      <c r="H32" s="4" t="s">
        <v>53</v>
      </c>
      <c r="J32" s="29">
        <v>80</v>
      </c>
    </row>
    <row r="33" spans="2:12" ht="21.75" customHeight="1" thickBot="1">
      <c r="B33" s="155" t="s">
        <v>80</v>
      </c>
      <c r="C33" s="155"/>
      <c r="D33" s="155"/>
      <c r="F33" s="10">
        <f>SUM(F10:F32)</f>
        <v>2367350374</v>
      </c>
      <c r="H33" s="32"/>
      <c r="J33" s="10">
        <f>SUM(J10:J32)</f>
        <v>11741743386</v>
      </c>
      <c r="L33" s="32"/>
    </row>
    <row r="34" spans="2:12" ht="21.75" customHeight="1" thickTop="1"/>
    <row r="35" spans="2:12" ht="30">
      <c r="F35" s="60">
        <v>15</v>
      </c>
    </row>
  </sheetData>
  <sortState xmlns:xlrd2="http://schemas.microsoft.com/office/spreadsheetml/2017/richdata2" ref="B10:L32">
    <sortCondition descending="1" ref="J10:J32"/>
  </sortState>
  <mergeCells count="13">
    <mergeCell ref="B2:L2"/>
    <mergeCell ref="B3:L3"/>
    <mergeCell ref="B4:L4"/>
    <mergeCell ref="B33:D3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3" orientation="landscape" r:id="rId1"/>
  <rowBreaks count="2" manualBreakCount="2">
    <brk id="15" max="16383" man="1"/>
    <brk id="2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7"/>
  <sheetViews>
    <sheetView rightToLeft="1" view="pageBreakPreview" topLeftCell="B1" zoomScaleNormal="100" zoomScaleSheetLayoutView="100" workbookViewId="0">
      <selection activeCell="C5" sqref="C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24" t="s">
        <v>116</v>
      </c>
      <c r="C2" s="124"/>
      <c r="D2" s="124"/>
      <c r="E2" s="124"/>
      <c r="F2" s="124"/>
    </row>
    <row r="3" spans="2:28" ht="30">
      <c r="B3" s="124" t="s">
        <v>45</v>
      </c>
      <c r="C3" s="124"/>
      <c r="D3" s="124"/>
      <c r="E3" s="124"/>
      <c r="F3" s="124"/>
    </row>
    <row r="4" spans="2:28" ht="30">
      <c r="B4" s="124" t="s">
        <v>241</v>
      </c>
      <c r="C4" s="124"/>
      <c r="D4" s="124"/>
      <c r="E4" s="124"/>
      <c r="F4" s="124"/>
    </row>
    <row r="5" spans="2:28" ht="125.25" customHeight="1"/>
    <row r="6" spans="2:28" s="26" customFormat="1" ht="24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>
      <c r="B8" s="147" t="s">
        <v>75</v>
      </c>
      <c r="D8" s="124" t="s">
        <v>47</v>
      </c>
      <c r="F8" s="163" t="s">
        <v>243</v>
      </c>
    </row>
    <row r="9" spans="2:28" ht="48.75" customHeight="1">
      <c r="B9" s="161" t="s">
        <v>75</v>
      </c>
      <c r="D9" s="162" t="s">
        <v>40</v>
      </c>
      <c r="F9" s="162" t="s">
        <v>40</v>
      </c>
    </row>
    <row r="10" spans="2:28">
      <c r="B10" s="2" t="s">
        <v>76</v>
      </c>
      <c r="D10" s="3">
        <v>0</v>
      </c>
      <c r="F10" s="3">
        <v>1524769</v>
      </c>
    </row>
    <row r="11" spans="2:28" ht="22.5" customHeight="1">
      <c r="B11" s="2" t="s">
        <v>135</v>
      </c>
      <c r="D11" s="3">
        <v>0</v>
      </c>
      <c r="F11" s="3">
        <v>50</v>
      </c>
    </row>
    <row r="12" spans="2:28" ht="22.5" customHeight="1">
      <c r="D12" s="3"/>
      <c r="F12" s="3"/>
    </row>
    <row r="13" spans="2:28" ht="21.75" thickBot="1">
      <c r="B13" s="32" t="s">
        <v>80</v>
      </c>
      <c r="D13" s="10">
        <f>SUM(D10:D12)</f>
        <v>0</v>
      </c>
      <c r="F13" s="10">
        <f>SUM(F10:F12)</f>
        <v>1524819</v>
      </c>
    </row>
    <row r="14" spans="2:28" ht="21.75" thickTop="1"/>
    <row r="15" spans="2:28" ht="85.5" customHeight="1"/>
    <row r="16" spans="2:28" ht="85.5" customHeight="1"/>
    <row r="17" spans="1:6" ht="30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9" sqref="M9:Q9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24" t="s">
        <v>116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>
      <c r="C4" s="124" t="s">
        <v>241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25" t="s">
        <v>89</v>
      </c>
      <c r="D9" s="126" t="s">
        <v>236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242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>
      <c r="C13" s="2" t="s">
        <v>85</v>
      </c>
      <c r="E13" s="3">
        <f>'اوراق مشارکت'!R33</f>
        <v>112968589745</v>
      </c>
      <c r="G13" s="3">
        <f>'اوراق مشارکت'!T33</f>
        <v>125463495174</v>
      </c>
      <c r="I13" s="3">
        <f>'اوراق مشارکت'!X33</f>
        <v>18572388457</v>
      </c>
      <c r="K13" s="3">
        <f>'اوراق مشارکت'!AB33</f>
        <v>18563878677</v>
      </c>
      <c r="M13" s="3">
        <f>'اوراق مشارکت'!AH33</f>
        <v>113994852822</v>
      </c>
      <c r="O13" s="3">
        <f>'اوراق مشارکت'!AJ33</f>
        <v>123753572052</v>
      </c>
      <c r="Q13" s="8">
        <f>O13/$O$17</f>
        <v>0.43796552460885119</v>
      </c>
    </row>
    <row r="14" spans="3:17">
      <c r="C14" s="2" t="s">
        <v>83</v>
      </c>
      <c r="E14" s="3">
        <f>سهام!G23</f>
        <v>47569069715</v>
      </c>
      <c r="G14" s="3">
        <f>سهام!I23</f>
        <v>42823925418.108147</v>
      </c>
      <c r="I14" s="3">
        <f>سهام!M23</f>
        <v>0</v>
      </c>
      <c r="K14" s="3">
        <f>سهام!Q23</f>
        <v>0</v>
      </c>
      <c r="M14" s="3">
        <f>سهام!W23</f>
        <v>47569069715</v>
      </c>
      <c r="O14" s="3">
        <f>سهام!Y23</f>
        <v>48274271432.48835</v>
      </c>
      <c r="Q14" s="8">
        <f>O14/$O$17</f>
        <v>0.1708432836520952</v>
      </c>
    </row>
    <row r="15" spans="3:17">
      <c r="C15" s="2" t="s">
        <v>115</v>
      </c>
      <c r="E15" s="3">
        <f>سپرده!L30</f>
        <v>116505764987</v>
      </c>
      <c r="G15" s="3">
        <f>E15</f>
        <v>116505764987</v>
      </c>
      <c r="I15" s="3">
        <f>سپرده!N30</f>
        <v>64082789495</v>
      </c>
      <c r="K15" s="3">
        <f>سپرده!P30</f>
        <v>70051755093</v>
      </c>
      <c r="M15" s="3">
        <f>سپرده!R30</f>
        <v>110536799389</v>
      </c>
      <c r="O15" s="3">
        <f>سپرده!R30</f>
        <v>110536799389</v>
      </c>
      <c r="Q15" s="8">
        <f>O15/$O$17</f>
        <v>0.39119119173905365</v>
      </c>
    </row>
    <row r="16" spans="3:17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80</v>
      </c>
      <c r="D17" s="3">
        <f t="shared" ref="D17:P17" si="0">SUM(D12:D16)</f>
        <v>0</v>
      </c>
      <c r="E17" s="10">
        <f>SUM(E12:E16)</f>
        <v>277043424447</v>
      </c>
      <c r="F17" s="3">
        <f t="shared" si="0"/>
        <v>0</v>
      </c>
      <c r="G17" s="10">
        <f t="shared" si="0"/>
        <v>284793185579.10815</v>
      </c>
      <c r="H17" s="3">
        <f t="shared" si="0"/>
        <v>0</v>
      </c>
      <c r="I17" s="10">
        <f t="shared" si="0"/>
        <v>82655177952</v>
      </c>
      <c r="J17" s="3">
        <f t="shared" si="0"/>
        <v>0</v>
      </c>
      <c r="K17" s="10">
        <f t="shared" si="0"/>
        <v>88615633770</v>
      </c>
      <c r="L17" s="3">
        <f t="shared" si="0"/>
        <v>0</v>
      </c>
      <c r="M17" s="10">
        <f t="shared" si="0"/>
        <v>272100721926</v>
      </c>
      <c r="N17" s="3">
        <f t="shared" si="0"/>
        <v>0</v>
      </c>
      <c r="O17" s="10">
        <f>SUM(O12:O16)</f>
        <v>282564642873.48834</v>
      </c>
      <c r="P17" s="3">
        <f t="shared" si="0"/>
        <v>0</v>
      </c>
      <c r="Q17" s="33">
        <f t="shared" ref="Q17" si="1">O17/$O$17</f>
        <v>1</v>
      </c>
    </row>
    <row r="18" spans="3:17" ht="21.75" thickTop="1"/>
    <row r="21" spans="3:17" ht="30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2:AA43"/>
  <sheetViews>
    <sheetView rightToLeft="1" view="pageBreakPreview" topLeftCell="A3" zoomScale="55" zoomScaleNormal="55" zoomScaleSheetLayoutView="55" workbookViewId="0">
      <selection activeCell="E24" sqref="E24"/>
    </sheetView>
  </sheetViews>
  <sheetFormatPr defaultRowHeight="33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>
      <c r="C2" s="131" t="s">
        <v>116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3:27" ht="44.25">
      <c r="C3" s="131" t="s"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3:27" ht="44.25">
      <c r="C4" s="131" t="s">
        <v>241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3:27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>
      <c r="C8" s="138" t="s">
        <v>1</v>
      </c>
      <c r="E8" s="137" t="s">
        <v>236</v>
      </c>
      <c r="F8" s="137" t="s">
        <v>2</v>
      </c>
      <c r="G8" s="137" t="s">
        <v>2</v>
      </c>
      <c r="H8" s="137" t="s">
        <v>2</v>
      </c>
      <c r="I8" s="137" t="s">
        <v>2</v>
      </c>
      <c r="J8" s="132"/>
      <c r="K8" s="137" t="s">
        <v>3</v>
      </c>
      <c r="L8" s="137" t="s">
        <v>3</v>
      </c>
      <c r="M8" s="137" t="s">
        <v>3</v>
      </c>
      <c r="N8" s="137" t="s">
        <v>3</v>
      </c>
      <c r="O8" s="137" t="s">
        <v>3</v>
      </c>
      <c r="P8" s="137" t="s">
        <v>3</v>
      </c>
      <c r="Q8" s="137" t="s">
        <v>3</v>
      </c>
      <c r="R8" s="132"/>
      <c r="S8" s="137" t="s">
        <v>242</v>
      </c>
      <c r="T8" s="137" t="s">
        <v>4</v>
      </c>
      <c r="U8" s="137" t="s">
        <v>4</v>
      </c>
      <c r="V8" s="137" t="s">
        <v>4</v>
      </c>
      <c r="W8" s="137" t="s">
        <v>4</v>
      </c>
      <c r="X8" s="137" t="s">
        <v>4</v>
      </c>
      <c r="Y8" s="137" t="s">
        <v>4</v>
      </c>
      <c r="Z8" s="137" t="s">
        <v>4</v>
      </c>
      <c r="AA8" s="137" t="s">
        <v>4</v>
      </c>
    </row>
    <row r="9" spans="3:27" s="81" customFormat="1" ht="44.25" customHeight="1">
      <c r="C9" s="138" t="s">
        <v>1</v>
      </c>
      <c r="D9" s="132"/>
      <c r="E9" s="135" t="s">
        <v>5</v>
      </c>
      <c r="F9" s="133"/>
      <c r="G9" s="135" t="s">
        <v>6</v>
      </c>
      <c r="H9" s="82"/>
      <c r="I9" s="135" t="s">
        <v>7</v>
      </c>
      <c r="J9" s="132"/>
      <c r="K9" s="135" t="s">
        <v>8</v>
      </c>
      <c r="L9" s="135" t="s">
        <v>8</v>
      </c>
      <c r="M9" s="135" t="s">
        <v>8</v>
      </c>
      <c r="N9" s="82"/>
      <c r="O9" s="135" t="s">
        <v>9</v>
      </c>
      <c r="P9" s="135" t="s">
        <v>9</v>
      </c>
      <c r="Q9" s="135" t="s">
        <v>9</v>
      </c>
      <c r="R9" s="132"/>
      <c r="S9" s="135" t="s">
        <v>5</v>
      </c>
      <c r="T9" s="133"/>
      <c r="U9" s="135" t="s">
        <v>10</v>
      </c>
      <c r="V9" s="133"/>
      <c r="W9" s="135" t="s">
        <v>6</v>
      </c>
      <c r="X9" s="133"/>
      <c r="Y9" s="135" t="s">
        <v>7</v>
      </c>
      <c r="Z9" s="132"/>
      <c r="AA9" s="135" t="s">
        <v>11</v>
      </c>
    </row>
    <row r="10" spans="3:27" s="81" customFormat="1" ht="54" customHeight="1">
      <c r="C10" s="138" t="s">
        <v>1</v>
      </c>
      <c r="D10" s="132"/>
      <c r="E10" s="136" t="s">
        <v>5</v>
      </c>
      <c r="F10" s="134"/>
      <c r="G10" s="136" t="s">
        <v>6</v>
      </c>
      <c r="H10" s="83"/>
      <c r="I10" s="136" t="s">
        <v>7</v>
      </c>
      <c r="J10" s="132"/>
      <c r="K10" s="136" t="s">
        <v>5</v>
      </c>
      <c r="L10" s="83"/>
      <c r="M10" s="136" t="s">
        <v>6</v>
      </c>
      <c r="N10" s="83"/>
      <c r="O10" s="136" t="s">
        <v>5</v>
      </c>
      <c r="P10" s="83"/>
      <c r="Q10" s="136" t="s">
        <v>12</v>
      </c>
      <c r="R10" s="132"/>
      <c r="S10" s="136" t="s">
        <v>5</v>
      </c>
      <c r="T10" s="134"/>
      <c r="U10" s="136" t="s">
        <v>10</v>
      </c>
      <c r="V10" s="134"/>
      <c r="W10" s="136" t="s">
        <v>6</v>
      </c>
      <c r="X10" s="134"/>
      <c r="Y10" s="136" t="s">
        <v>7</v>
      </c>
      <c r="Z10" s="132"/>
      <c r="AA10" s="136" t="s">
        <v>11</v>
      </c>
    </row>
    <row r="11" spans="3:27">
      <c r="C11" s="59" t="s">
        <v>222</v>
      </c>
      <c r="D11" s="112"/>
      <c r="E11" s="84">
        <v>1811583</v>
      </c>
      <c r="F11" s="84"/>
      <c r="G11" s="84">
        <v>8633983683</v>
      </c>
      <c r="H11" s="84"/>
      <c r="I11" s="84">
        <v>7907330720.3296499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1811583</v>
      </c>
      <c r="T11" s="84"/>
      <c r="U11" s="84">
        <v>4539</v>
      </c>
      <c r="V11" s="84"/>
      <c r="W11" s="84">
        <v>8633983683</v>
      </c>
      <c r="X11" s="84"/>
      <c r="Y11" s="84">
        <v>8173849724.3398504</v>
      </c>
      <c r="AA11" s="85">
        <f>Y11/'سرمایه گذاری ها'!$O$17</f>
        <v>2.892736204083219E-2</v>
      </c>
    </row>
    <row r="12" spans="3:27">
      <c r="C12" s="59" t="s">
        <v>223</v>
      </c>
      <c r="D12" s="112"/>
      <c r="E12" s="84">
        <v>773340</v>
      </c>
      <c r="F12" s="84"/>
      <c r="G12" s="84">
        <v>7002664273</v>
      </c>
      <c r="H12" s="84"/>
      <c r="I12" s="84">
        <v>5281234367.4899998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8640</v>
      </c>
      <c r="V12" s="84"/>
      <c r="W12" s="84">
        <v>7002664273</v>
      </c>
      <c r="X12" s="84"/>
      <c r="Y12" s="84">
        <v>6641901737.2799997</v>
      </c>
      <c r="AA12" s="85">
        <f>Y12/'سرمایه گذاری ها'!$O$17</f>
        <v>2.3505777898240987E-2</v>
      </c>
    </row>
    <row r="13" spans="3:27">
      <c r="C13" s="59" t="s">
        <v>208</v>
      </c>
      <c r="D13" s="112"/>
      <c r="E13" s="84">
        <v>166454</v>
      </c>
      <c r="F13" s="84"/>
      <c r="G13" s="84">
        <v>5670800574</v>
      </c>
      <c r="H13" s="84"/>
      <c r="I13" s="84">
        <v>4735568194.7939997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166454</v>
      </c>
      <c r="T13" s="84"/>
      <c r="U13" s="84">
        <v>32290</v>
      </c>
      <c r="V13" s="84"/>
      <c r="W13" s="84">
        <v>5670800574</v>
      </c>
      <c r="X13" s="84"/>
      <c r="Y13" s="84">
        <v>5342819602.0229998</v>
      </c>
      <c r="AA13" s="85">
        <f>Y13/'سرمایه گذاری ها'!$O$17</f>
        <v>1.8908309078199573E-2</v>
      </c>
    </row>
    <row r="14" spans="3:27">
      <c r="C14" s="59" t="s">
        <v>207</v>
      </c>
      <c r="D14" s="112"/>
      <c r="E14" s="84">
        <v>139527</v>
      </c>
      <c r="F14" s="84"/>
      <c r="G14" s="84">
        <v>6327725930</v>
      </c>
      <c r="H14" s="84"/>
      <c r="I14" s="84">
        <v>4847453661.5325003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139527</v>
      </c>
      <c r="T14" s="84"/>
      <c r="U14" s="84">
        <v>37600</v>
      </c>
      <c r="V14" s="84"/>
      <c r="W14" s="84">
        <v>6327725930</v>
      </c>
      <c r="X14" s="84"/>
      <c r="Y14" s="84">
        <v>5215000219.5600004</v>
      </c>
      <c r="AA14" s="85">
        <f>Y14/'سرمایه گذاری ها'!$O$17</f>
        <v>1.8455954596891637E-2</v>
      </c>
    </row>
    <row r="15" spans="3:27">
      <c r="C15" s="59" t="s">
        <v>117</v>
      </c>
      <c r="D15" s="112"/>
      <c r="E15" s="84">
        <v>240000</v>
      </c>
      <c r="F15" s="84"/>
      <c r="G15" s="84">
        <v>5304918390</v>
      </c>
      <c r="H15" s="84"/>
      <c r="I15" s="84">
        <v>4592511000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240000</v>
      </c>
      <c r="T15" s="84"/>
      <c r="U15" s="84">
        <v>20740</v>
      </c>
      <c r="V15" s="84"/>
      <c r="W15" s="84">
        <v>5304918390</v>
      </c>
      <c r="X15" s="84"/>
      <c r="Y15" s="84">
        <v>4947983280</v>
      </c>
      <c r="AA15" s="85">
        <f>Y15/'سرمایه گذاری ها'!$O$17</f>
        <v>1.751097812409369E-2</v>
      </c>
    </row>
    <row r="16" spans="3:27">
      <c r="C16" s="59" t="s">
        <v>183</v>
      </c>
      <c r="D16" s="112"/>
      <c r="E16" s="84">
        <v>161117</v>
      </c>
      <c r="F16" s="84"/>
      <c r="G16" s="84">
        <v>3894798892</v>
      </c>
      <c r="H16" s="84"/>
      <c r="I16" s="84">
        <v>3625985131.164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161117</v>
      </c>
      <c r="T16" s="84"/>
      <c r="U16" s="84">
        <v>26740</v>
      </c>
      <c r="V16" s="84"/>
      <c r="W16" s="84">
        <v>3894798892</v>
      </c>
      <c r="X16" s="84"/>
      <c r="Y16" s="84">
        <v>4282634381.9489999</v>
      </c>
      <c r="AA16" s="85">
        <f>Y16/'سرمایه گذاری ها'!$O$17</f>
        <v>1.515629959359936E-2</v>
      </c>
    </row>
    <row r="17" spans="3:27">
      <c r="C17" s="59" t="s">
        <v>224</v>
      </c>
      <c r="D17" s="112"/>
      <c r="E17" s="84">
        <v>39153</v>
      </c>
      <c r="F17" s="84"/>
      <c r="G17" s="84">
        <v>4178524835</v>
      </c>
      <c r="H17" s="84"/>
      <c r="I17" s="84">
        <v>3608666076.348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39153</v>
      </c>
      <c r="T17" s="84"/>
      <c r="U17" s="84">
        <v>109420</v>
      </c>
      <c r="V17" s="84"/>
      <c r="W17" s="84">
        <v>4178524835</v>
      </c>
      <c r="X17" s="84"/>
      <c r="Y17" s="84">
        <v>4258630738.5029998</v>
      </c>
      <c r="AA17" s="85">
        <f>Y17/'سرمایه گذاری ها'!$O$17</f>
        <v>1.507135038267934E-2</v>
      </c>
    </row>
    <row r="18" spans="3:27">
      <c r="C18" s="59" t="s">
        <v>14</v>
      </c>
      <c r="D18" s="112"/>
      <c r="E18" s="84">
        <v>724528</v>
      </c>
      <c r="F18" s="84"/>
      <c r="G18" s="84">
        <v>2691743494</v>
      </c>
      <c r="H18" s="84"/>
      <c r="I18" s="84">
        <v>3601085292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724528</v>
      </c>
      <c r="T18" s="84"/>
      <c r="U18" s="84">
        <v>5590</v>
      </c>
      <c r="V18" s="84"/>
      <c r="W18" s="84">
        <v>2691743494</v>
      </c>
      <c r="X18" s="84"/>
      <c r="Y18" s="84">
        <v>4026013356.4559999</v>
      </c>
      <c r="AA18" s="85">
        <f>Y18/'سرمایه گذاری ها'!$O$17</f>
        <v>1.4248114397874444E-2</v>
      </c>
    </row>
    <row r="19" spans="3:27">
      <c r="C19" s="59" t="s">
        <v>118</v>
      </c>
      <c r="D19" s="112"/>
      <c r="E19" s="84">
        <v>31071</v>
      </c>
      <c r="F19" s="84"/>
      <c r="G19" s="84">
        <v>1671212222</v>
      </c>
      <c r="H19" s="84"/>
      <c r="I19" s="84">
        <v>2470890204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31071</v>
      </c>
      <c r="T19" s="84"/>
      <c r="U19" s="84">
        <v>82950</v>
      </c>
      <c r="V19" s="84"/>
      <c r="W19" s="84">
        <v>1671212222</v>
      </c>
      <c r="X19" s="84"/>
      <c r="Y19" s="84">
        <v>2562004280.2725</v>
      </c>
      <c r="AA19" s="85">
        <f>Y19/'سرمایه گذاری ها'!$O$17</f>
        <v>9.066966957432027E-3</v>
      </c>
    </row>
    <row r="20" spans="3:27">
      <c r="C20" s="59" t="s">
        <v>136</v>
      </c>
      <c r="D20" s="112"/>
      <c r="E20" s="84">
        <v>104000</v>
      </c>
      <c r="F20" s="84"/>
      <c r="G20" s="84">
        <v>1899113814</v>
      </c>
      <c r="H20" s="84"/>
      <c r="I20" s="84">
        <v>1843286796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104000</v>
      </c>
      <c r="T20" s="84"/>
      <c r="U20" s="84">
        <v>23700</v>
      </c>
      <c r="V20" s="84"/>
      <c r="W20" s="84">
        <v>1899113814</v>
      </c>
      <c r="X20" s="84"/>
      <c r="Y20" s="84">
        <v>2450134440</v>
      </c>
      <c r="AA20" s="85">
        <f>Y20/'سرمایه گذاری ها'!$O$17</f>
        <v>8.6710581164147621E-3</v>
      </c>
    </row>
    <row r="21" spans="3:27">
      <c r="C21" s="59" t="s">
        <v>168</v>
      </c>
      <c r="D21" s="112"/>
      <c r="E21" s="84">
        <v>2566</v>
      </c>
      <c r="F21" s="84"/>
      <c r="G21" s="84">
        <v>293583608</v>
      </c>
      <c r="H21" s="84"/>
      <c r="I21" s="84">
        <v>309913974.44999999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2566</v>
      </c>
      <c r="T21" s="84"/>
      <c r="U21" s="84">
        <v>146350</v>
      </c>
      <c r="V21" s="84"/>
      <c r="W21" s="84">
        <v>293583608</v>
      </c>
      <c r="X21" s="84"/>
      <c r="Y21" s="84">
        <v>373299672.10500002</v>
      </c>
      <c r="AA21" s="85">
        <f>Y21/'سرمایه گذاری ها'!$O$17</f>
        <v>1.321112465837193E-3</v>
      </c>
    </row>
    <row r="22" spans="3:27">
      <c r="E22" s="84"/>
      <c r="G22" s="84"/>
      <c r="I22" s="84"/>
      <c r="K22" s="84"/>
      <c r="M22" s="84"/>
      <c r="O22" s="84"/>
      <c r="Q22" s="84"/>
      <c r="S22" s="84"/>
      <c r="U22" s="84"/>
      <c r="W22" s="84"/>
      <c r="Y22" s="84"/>
      <c r="AA22" s="85"/>
    </row>
    <row r="23" spans="3:27" ht="33.75" thickBot="1">
      <c r="C23" s="59" t="s">
        <v>80</v>
      </c>
      <c r="E23" s="86">
        <f>SUM(E11:E22)</f>
        <v>4193339</v>
      </c>
      <c r="F23" s="84"/>
      <c r="G23" s="86">
        <f>SUM(G11:G22)</f>
        <v>47569069715</v>
      </c>
      <c r="H23" s="84"/>
      <c r="I23" s="86">
        <f>SUM(I11:I22)</f>
        <v>42823925418.108147</v>
      </c>
      <c r="J23" s="84"/>
      <c r="K23" s="86">
        <f>SUM(K11:K22)</f>
        <v>0</v>
      </c>
      <c r="L23" s="84"/>
      <c r="M23" s="86">
        <f>SUM(M11:M22)</f>
        <v>0</v>
      </c>
      <c r="N23" s="84"/>
      <c r="O23" s="86">
        <f>SUM(O11:O22)</f>
        <v>0</v>
      </c>
      <c r="P23" s="84"/>
      <c r="Q23" s="86">
        <f>SUM(Q11:Q22)</f>
        <v>0</v>
      </c>
      <c r="R23" s="84">
        <f>SUM(R11:R21)</f>
        <v>0</v>
      </c>
      <c r="S23" s="86">
        <f>SUM(S11:S21)</f>
        <v>4193339</v>
      </c>
      <c r="T23" s="84"/>
      <c r="U23" s="86"/>
      <c r="V23" s="84"/>
      <c r="W23" s="86">
        <f>SUM(W11:W22)</f>
        <v>47569069715</v>
      </c>
      <c r="X23" s="84"/>
      <c r="Y23" s="86">
        <f>SUM(Y11:Y22)</f>
        <v>48274271432.48835</v>
      </c>
      <c r="Z23" s="84"/>
      <c r="AA23" s="89">
        <f>SUM(AA11:AA22)</f>
        <v>0.1708432836520952</v>
      </c>
    </row>
    <row r="24" spans="3:27" ht="33.75" thickTop="1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116"/>
    </row>
    <row r="25" spans="3:27" ht="30.75" customHeight="1">
      <c r="O25" s="94">
        <v>2</v>
      </c>
    </row>
    <row r="43" spans="4:4">
      <c r="D43" s="59" t="s">
        <v>166</v>
      </c>
    </row>
  </sheetData>
  <sortState xmlns:xlrd2="http://schemas.microsoft.com/office/spreadsheetml/2017/richdata2" ref="C11:AA21">
    <sortCondition descending="1" ref="Y11:Y21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39" t="s">
        <v>236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242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>
      <c r="B9" s="21" t="s">
        <v>1</v>
      </c>
      <c r="C9" s="15"/>
      <c r="D9" s="18" t="s">
        <v>236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B2:AL40"/>
  <sheetViews>
    <sheetView rightToLeft="1" view="pageBreakPreview" topLeftCell="A9" zoomScale="70" zoomScaleNormal="90" zoomScaleSheetLayoutView="70" workbookViewId="0">
      <selection activeCell="P34" sqref="P34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>
      <c r="B4" s="141" t="s">
        <v>241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236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242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>
      <c r="B13" s="3" t="s">
        <v>156</v>
      </c>
      <c r="C13" s="112"/>
      <c r="D13" s="3" t="s">
        <v>95</v>
      </c>
      <c r="E13" s="3"/>
      <c r="F13" s="3" t="s">
        <v>95</v>
      </c>
      <c r="G13" s="112"/>
      <c r="H13" s="3" t="s">
        <v>157</v>
      </c>
      <c r="I13" s="3"/>
      <c r="J13" s="3" t="s">
        <v>164</v>
      </c>
      <c r="K13" s="112"/>
      <c r="L13" s="3">
        <v>0</v>
      </c>
      <c r="M13" s="3"/>
      <c r="N13" s="3">
        <v>0</v>
      </c>
      <c r="O13" s="3"/>
      <c r="P13" s="3">
        <v>46000</v>
      </c>
      <c r="Q13" s="3"/>
      <c r="R13" s="3">
        <v>26669582311</v>
      </c>
      <c r="S13" s="3"/>
      <c r="T13" s="3">
        <v>31116625089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46000</v>
      </c>
      <c r="AE13" s="3"/>
      <c r="AF13" s="3">
        <v>663000</v>
      </c>
      <c r="AG13" s="3"/>
      <c r="AH13" s="3">
        <v>26669582311</v>
      </c>
      <c r="AI13" s="3"/>
      <c r="AJ13" s="3">
        <v>30492472237</v>
      </c>
      <c r="AK13" s="2"/>
      <c r="AL13" s="67">
        <f>AJ13/'سرمایه گذاری ها'!$O$17</f>
        <v>0.10791326164134515</v>
      </c>
    </row>
    <row r="14" spans="2:38" ht="21.75">
      <c r="B14" s="3" t="s">
        <v>119</v>
      </c>
      <c r="C14" s="112"/>
      <c r="D14" s="3" t="s">
        <v>95</v>
      </c>
      <c r="E14" s="3"/>
      <c r="F14" s="3" t="s">
        <v>95</v>
      </c>
      <c r="G14" s="112"/>
      <c r="H14" s="3" t="s">
        <v>60</v>
      </c>
      <c r="I14" s="3"/>
      <c r="J14" s="3" t="s">
        <v>120</v>
      </c>
      <c r="K14" s="112"/>
      <c r="L14" s="3">
        <v>0</v>
      </c>
      <c r="M14" s="3"/>
      <c r="N14" s="3">
        <v>0</v>
      </c>
      <c r="O14" s="3"/>
      <c r="P14" s="3">
        <v>20660</v>
      </c>
      <c r="Q14" s="3"/>
      <c r="R14" s="3">
        <v>13476210197</v>
      </c>
      <c r="S14" s="3"/>
      <c r="T14" s="3">
        <v>15341648742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20660</v>
      </c>
      <c r="AE14" s="3"/>
      <c r="AF14" s="3">
        <v>728943</v>
      </c>
      <c r="AG14" s="3"/>
      <c r="AH14" s="3">
        <v>13476210197</v>
      </c>
      <c r="AI14" s="3"/>
      <c r="AJ14" s="3">
        <v>15057232761</v>
      </c>
      <c r="AK14" s="2"/>
      <c r="AL14" s="67">
        <f>AJ14/'سرمایه گذاری ها'!$O$17</f>
        <v>5.3287745444292975E-2</v>
      </c>
    </row>
    <row r="15" spans="2:38" ht="21.75">
      <c r="B15" s="3" t="s">
        <v>158</v>
      </c>
      <c r="C15" s="112"/>
      <c r="D15" s="3" t="s">
        <v>95</v>
      </c>
      <c r="E15" s="3"/>
      <c r="F15" s="3" t="s">
        <v>95</v>
      </c>
      <c r="G15" s="112"/>
      <c r="H15" s="3" t="s">
        <v>159</v>
      </c>
      <c r="I15" s="3"/>
      <c r="J15" s="3" t="s">
        <v>160</v>
      </c>
      <c r="K15" s="112"/>
      <c r="L15" s="3">
        <v>0</v>
      </c>
      <c r="M15" s="3"/>
      <c r="N15" s="3">
        <v>0</v>
      </c>
      <c r="O15" s="3"/>
      <c r="P15" s="3">
        <v>15004</v>
      </c>
      <c r="Q15" s="3"/>
      <c r="R15" s="3">
        <v>13200600657</v>
      </c>
      <c r="S15" s="3"/>
      <c r="T15" s="3">
        <v>14480991112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15004</v>
      </c>
      <c r="AE15" s="3"/>
      <c r="AF15" s="3">
        <v>965043</v>
      </c>
      <c r="AG15" s="3"/>
      <c r="AH15" s="3">
        <v>13200600657</v>
      </c>
      <c r="AI15" s="3"/>
      <c r="AJ15" s="3">
        <v>14476880761</v>
      </c>
      <c r="AK15" s="2"/>
      <c r="AL15" s="67">
        <f>AJ15/'سرمایه گذاری ها'!$O$17</f>
        <v>5.123387205766463E-2</v>
      </c>
    </row>
    <row r="16" spans="2:38" ht="21.75">
      <c r="B16" s="3" t="s">
        <v>172</v>
      </c>
      <c r="C16" s="112"/>
      <c r="D16" s="3" t="s">
        <v>95</v>
      </c>
      <c r="E16" s="3"/>
      <c r="F16" s="3" t="s">
        <v>95</v>
      </c>
      <c r="G16" s="112"/>
      <c r="H16" s="3" t="s">
        <v>173</v>
      </c>
      <c r="I16" s="3"/>
      <c r="J16" s="3" t="s">
        <v>174</v>
      </c>
      <c r="K16" s="112"/>
      <c r="L16" s="3">
        <v>0</v>
      </c>
      <c r="M16" s="3"/>
      <c r="N16" s="3">
        <v>0</v>
      </c>
      <c r="O16" s="3"/>
      <c r="P16" s="3">
        <v>10600</v>
      </c>
      <c r="Q16" s="3"/>
      <c r="R16" s="3">
        <v>9337228671</v>
      </c>
      <c r="S16" s="3"/>
      <c r="T16" s="3">
        <v>10179942150</v>
      </c>
      <c r="U16" s="3"/>
      <c r="V16" s="3">
        <v>5700</v>
      </c>
      <c r="W16" s="3"/>
      <c r="X16" s="3">
        <v>5490790019</v>
      </c>
      <c r="Y16" s="3"/>
      <c r="Z16" s="3">
        <v>2000</v>
      </c>
      <c r="AA16" s="3"/>
      <c r="AB16" s="3">
        <v>1951646200</v>
      </c>
      <c r="AC16" s="3"/>
      <c r="AD16" s="3">
        <v>14300</v>
      </c>
      <c r="AE16" s="3"/>
      <c r="AF16" s="3">
        <v>960774</v>
      </c>
      <c r="AG16" s="3"/>
      <c r="AH16" s="3">
        <v>13008629894</v>
      </c>
      <c r="AI16" s="3"/>
      <c r="AJ16" s="3">
        <v>13736577993</v>
      </c>
      <c r="AK16" s="2"/>
      <c r="AL16" s="67">
        <f>AJ16/'سرمایه گذاری ها'!$O$17</f>
        <v>4.8613930792290344E-2</v>
      </c>
    </row>
    <row r="17" spans="2:38" ht="21.75">
      <c r="B17" s="3" t="s">
        <v>161</v>
      </c>
      <c r="C17" s="112"/>
      <c r="D17" s="3" t="s">
        <v>95</v>
      </c>
      <c r="E17" s="3"/>
      <c r="F17" s="3" t="s">
        <v>95</v>
      </c>
      <c r="G17" s="112"/>
      <c r="H17" s="3" t="s">
        <v>162</v>
      </c>
      <c r="I17" s="3"/>
      <c r="J17" s="3" t="s">
        <v>165</v>
      </c>
      <c r="K17" s="112"/>
      <c r="L17" s="3">
        <v>0</v>
      </c>
      <c r="M17" s="3"/>
      <c r="N17" s="3">
        <v>0</v>
      </c>
      <c r="O17" s="3"/>
      <c r="P17" s="3">
        <v>17700</v>
      </c>
      <c r="Q17" s="3"/>
      <c r="R17" s="3">
        <v>10153627143</v>
      </c>
      <c r="S17" s="3"/>
      <c r="T17" s="3">
        <v>11570074043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17700</v>
      </c>
      <c r="AE17" s="3"/>
      <c r="AF17" s="3">
        <v>639187</v>
      </c>
      <c r="AG17" s="3"/>
      <c r="AH17" s="3">
        <v>10153627143</v>
      </c>
      <c r="AI17" s="3"/>
      <c r="AJ17" s="3">
        <v>11311559308</v>
      </c>
      <c r="AK17" s="2"/>
      <c r="AL17" s="67">
        <f>AJ17/'سرمایه گذاری ها'!$O$17</f>
        <v>4.0031757664261217E-2</v>
      </c>
    </row>
    <row r="18" spans="2:38" ht="21.75">
      <c r="B18" s="3" t="s">
        <v>213</v>
      </c>
      <c r="C18" s="112"/>
      <c r="D18" s="3" t="s">
        <v>95</v>
      </c>
      <c r="E18" s="3"/>
      <c r="F18" s="3" t="s">
        <v>95</v>
      </c>
      <c r="G18" s="112"/>
      <c r="H18" s="3" t="s">
        <v>214</v>
      </c>
      <c r="I18" s="3"/>
      <c r="J18" s="3" t="s">
        <v>215</v>
      </c>
      <c r="K18" s="112"/>
      <c r="L18" s="3">
        <v>0</v>
      </c>
      <c r="M18" s="3"/>
      <c r="N18" s="3">
        <v>0</v>
      </c>
      <c r="O18" s="3"/>
      <c r="P18" s="3">
        <v>5200</v>
      </c>
      <c r="Q18" s="3"/>
      <c r="R18" s="3">
        <v>4807751246</v>
      </c>
      <c r="S18" s="3"/>
      <c r="T18" s="3">
        <v>5001425727</v>
      </c>
      <c r="U18" s="3"/>
      <c r="V18" s="3">
        <v>3000</v>
      </c>
      <c r="W18" s="3"/>
      <c r="X18" s="3">
        <v>2880522000</v>
      </c>
      <c r="Y18" s="3"/>
      <c r="Z18" s="3">
        <v>0</v>
      </c>
      <c r="AA18" s="3"/>
      <c r="AB18" s="3">
        <v>0</v>
      </c>
      <c r="AC18" s="3"/>
      <c r="AD18" s="3">
        <v>8200</v>
      </c>
      <c r="AE18" s="3"/>
      <c r="AF18" s="3">
        <v>961502</v>
      </c>
      <c r="AG18" s="3"/>
      <c r="AH18" s="3">
        <v>7688273246</v>
      </c>
      <c r="AI18" s="3"/>
      <c r="AJ18" s="3">
        <v>7882887367</v>
      </c>
      <c r="AK18" s="2"/>
      <c r="AL18" s="67">
        <f>AJ18/'سرمایه گذاری ها'!$O$17</f>
        <v>2.7897642418515105E-2</v>
      </c>
    </row>
    <row r="19" spans="2:38" ht="21.75">
      <c r="B19" s="3" t="s">
        <v>210</v>
      </c>
      <c r="C19" s="112"/>
      <c r="D19" s="3" t="s">
        <v>95</v>
      </c>
      <c r="E19" s="3"/>
      <c r="F19" s="3" t="s">
        <v>95</v>
      </c>
      <c r="G19" s="112"/>
      <c r="H19" s="3" t="s">
        <v>211</v>
      </c>
      <c r="I19" s="3"/>
      <c r="J19" s="3" t="s">
        <v>212</v>
      </c>
      <c r="K19" s="112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6391461837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592492</v>
      </c>
      <c r="AG19" s="3"/>
      <c r="AH19" s="3">
        <v>6038516279</v>
      </c>
      <c r="AI19" s="3"/>
      <c r="AJ19" s="3">
        <v>6220038413</v>
      </c>
      <c r="AK19" s="2"/>
      <c r="AL19" s="67">
        <f>AJ19/'سرمایه گذاری ها'!$O$17</f>
        <v>2.201279802648513E-2</v>
      </c>
    </row>
    <row r="20" spans="2:38" ht="21.75">
      <c r="B20" s="3" t="s">
        <v>122</v>
      </c>
      <c r="C20" s="112"/>
      <c r="D20" s="3" t="s">
        <v>95</v>
      </c>
      <c r="E20" s="3"/>
      <c r="F20" s="3" t="s">
        <v>95</v>
      </c>
      <c r="G20" s="112"/>
      <c r="H20" s="3" t="s">
        <v>60</v>
      </c>
      <c r="I20" s="3"/>
      <c r="J20" s="3" t="s">
        <v>244</v>
      </c>
      <c r="K20" s="112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5200</v>
      </c>
      <c r="W20" s="3"/>
      <c r="X20" s="3">
        <v>4111359043</v>
      </c>
      <c r="Y20" s="3"/>
      <c r="Z20" s="3">
        <v>0</v>
      </c>
      <c r="AA20" s="3"/>
      <c r="AB20" s="3">
        <v>0</v>
      </c>
      <c r="AC20" s="3"/>
      <c r="AD20" s="3">
        <v>5200</v>
      </c>
      <c r="AE20" s="3"/>
      <c r="AF20" s="3">
        <v>787767</v>
      </c>
      <c r="AG20" s="3"/>
      <c r="AH20" s="3">
        <v>4111359043</v>
      </c>
      <c r="AI20" s="3"/>
      <c r="AJ20" s="3">
        <v>4095645929</v>
      </c>
      <c r="AK20" s="2"/>
      <c r="AL20" s="67">
        <f>AJ20/'سرمایه گذاری ها'!$O$17</f>
        <v>1.4494544991015487E-2</v>
      </c>
    </row>
    <row r="21" spans="2:38" ht="21.75">
      <c r="B21" s="3" t="s">
        <v>96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237</v>
      </c>
      <c r="K21" s="112"/>
      <c r="L21" s="3">
        <v>0</v>
      </c>
      <c r="M21" s="3"/>
      <c r="N21" s="3">
        <v>0</v>
      </c>
      <c r="O21" s="3"/>
      <c r="P21" s="3">
        <v>5100</v>
      </c>
      <c r="Q21" s="3"/>
      <c r="R21" s="3">
        <v>3881802446</v>
      </c>
      <c r="S21" s="3"/>
      <c r="T21" s="3">
        <v>3937123766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5100</v>
      </c>
      <c r="AE21" s="3"/>
      <c r="AF21" s="3">
        <v>761353</v>
      </c>
      <c r="AG21" s="3"/>
      <c r="AH21" s="3">
        <v>3881802446</v>
      </c>
      <c r="AI21" s="3"/>
      <c r="AJ21" s="3">
        <v>3882196524</v>
      </c>
      <c r="AK21" s="2"/>
      <c r="AL21" s="67">
        <f>AJ21/'سرمایه گذاری ها'!$O$17</f>
        <v>1.3739144729930567E-2</v>
      </c>
    </row>
    <row r="22" spans="2:38" ht="21.75">
      <c r="B22" s="3" t="s">
        <v>216</v>
      </c>
      <c r="C22" s="112"/>
      <c r="D22" s="3" t="s">
        <v>95</v>
      </c>
      <c r="E22" s="3"/>
      <c r="F22" s="3" t="s">
        <v>95</v>
      </c>
      <c r="G22" s="112"/>
      <c r="H22" s="3" t="s">
        <v>217</v>
      </c>
      <c r="I22" s="3"/>
      <c r="J22" s="3" t="s">
        <v>218</v>
      </c>
      <c r="K22" s="112"/>
      <c r="L22" s="3">
        <v>0</v>
      </c>
      <c r="M22" s="3"/>
      <c r="N22" s="3">
        <v>0</v>
      </c>
      <c r="O22" s="3"/>
      <c r="P22" s="3">
        <v>5000</v>
      </c>
      <c r="Q22" s="3"/>
      <c r="R22" s="3">
        <v>3680667000</v>
      </c>
      <c r="S22" s="3"/>
      <c r="T22" s="3">
        <v>3880746487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758961</v>
      </c>
      <c r="AG22" s="3"/>
      <c r="AH22" s="3">
        <v>3680667000</v>
      </c>
      <c r="AI22" s="3"/>
      <c r="AJ22" s="3">
        <v>3794117191</v>
      </c>
      <c r="AK22" s="2"/>
      <c r="AL22" s="67">
        <f>AJ22/'سرمایه گذاری ها'!$O$17</f>
        <v>1.342743080810265E-2</v>
      </c>
    </row>
    <row r="23" spans="2:38" ht="21.75">
      <c r="B23" s="3" t="s">
        <v>98</v>
      </c>
      <c r="C23" s="112"/>
      <c r="D23" s="3" t="s">
        <v>95</v>
      </c>
      <c r="E23" s="3"/>
      <c r="F23" s="3" t="s">
        <v>95</v>
      </c>
      <c r="G23" s="112"/>
      <c r="H23" s="3" t="s">
        <v>176</v>
      </c>
      <c r="I23" s="3"/>
      <c r="J23" s="3" t="s">
        <v>177</v>
      </c>
      <c r="K23" s="112"/>
      <c r="L23" s="3">
        <v>0</v>
      </c>
      <c r="M23" s="3"/>
      <c r="N23" s="3">
        <v>0</v>
      </c>
      <c r="O23" s="3"/>
      <c r="P23" s="3">
        <v>5000</v>
      </c>
      <c r="Q23" s="3"/>
      <c r="R23" s="3">
        <v>3244571969</v>
      </c>
      <c r="S23" s="3"/>
      <c r="T23" s="3">
        <v>3808859519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746694</v>
      </c>
      <c r="AG23" s="3"/>
      <c r="AH23" s="3">
        <v>3244571969</v>
      </c>
      <c r="AI23" s="3"/>
      <c r="AJ23" s="3">
        <v>3732793308</v>
      </c>
      <c r="AK23" s="2"/>
      <c r="AL23" s="67">
        <f>AJ23/'سرمایه گذاری ها'!$O$17</f>
        <v>1.3210404776903635E-2</v>
      </c>
    </row>
    <row r="24" spans="2:38" ht="21.75">
      <c r="B24" s="3" t="s">
        <v>219</v>
      </c>
      <c r="C24" s="112"/>
      <c r="D24" s="3" t="s">
        <v>95</v>
      </c>
      <c r="E24" s="3"/>
      <c r="F24" s="3" t="s">
        <v>95</v>
      </c>
      <c r="G24" s="112"/>
      <c r="H24" s="3" t="s">
        <v>211</v>
      </c>
      <c r="I24" s="3"/>
      <c r="J24" s="3" t="s">
        <v>220</v>
      </c>
      <c r="K24" s="112"/>
      <c r="L24" s="3">
        <v>0</v>
      </c>
      <c r="M24" s="3"/>
      <c r="N24" s="3">
        <v>0</v>
      </c>
      <c r="O24" s="3"/>
      <c r="P24" s="3">
        <v>6400</v>
      </c>
      <c r="Q24" s="3"/>
      <c r="R24" s="3">
        <v>3598732151</v>
      </c>
      <c r="S24" s="3"/>
      <c r="T24" s="3">
        <v>3821272068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6400</v>
      </c>
      <c r="AE24" s="3"/>
      <c r="AF24" s="3">
        <v>582233</v>
      </c>
      <c r="AG24" s="3"/>
      <c r="AH24" s="3">
        <v>3598732151</v>
      </c>
      <c r="AI24" s="3"/>
      <c r="AJ24" s="3">
        <v>3725615809</v>
      </c>
      <c r="AK24" s="2"/>
      <c r="AL24" s="67">
        <f>AJ24/'سرمایه گذاری ها'!$O$17</f>
        <v>1.3185003513224606E-2</v>
      </c>
    </row>
    <row r="25" spans="2:38" ht="21.75">
      <c r="B25" s="3" t="s">
        <v>97</v>
      </c>
      <c r="C25" s="112"/>
      <c r="D25" s="3" t="s">
        <v>95</v>
      </c>
      <c r="E25" s="3"/>
      <c r="F25" s="3" t="s">
        <v>95</v>
      </c>
      <c r="G25" s="112"/>
      <c r="H25" s="3" t="s">
        <v>60</v>
      </c>
      <c r="I25" s="3"/>
      <c r="J25" s="3" t="s">
        <v>178</v>
      </c>
      <c r="K25" s="112"/>
      <c r="L25" s="3">
        <v>0</v>
      </c>
      <c r="M25" s="3"/>
      <c r="N25" s="3">
        <v>0</v>
      </c>
      <c r="O25" s="3"/>
      <c r="P25" s="3">
        <v>4500</v>
      </c>
      <c r="Q25" s="3"/>
      <c r="R25" s="3">
        <v>3348595816</v>
      </c>
      <c r="S25" s="3"/>
      <c r="T25" s="3">
        <v>3529970076</v>
      </c>
      <c r="U25" s="3"/>
      <c r="V25" s="3">
        <v>0</v>
      </c>
      <c r="W25" s="3"/>
      <c r="X25" s="3">
        <v>0</v>
      </c>
      <c r="Y25" s="3"/>
      <c r="Z25" s="3">
        <v>900</v>
      </c>
      <c r="AA25" s="3"/>
      <c r="AB25" s="3">
        <v>706263970</v>
      </c>
      <c r="AC25" s="3"/>
      <c r="AD25" s="3">
        <v>3600</v>
      </c>
      <c r="AE25" s="3"/>
      <c r="AF25" s="3">
        <v>770352</v>
      </c>
      <c r="AG25" s="3"/>
      <c r="AH25" s="3">
        <v>2678876653</v>
      </c>
      <c r="AI25" s="3"/>
      <c r="AJ25" s="3">
        <v>2772764545</v>
      </c>
      <c r="AK25" s="2"/>
      <c r="AL25" s="67">
        <f>AJ25/'سرمایه گذاری ها'!$O$17</f>
        <v>9.812850315605269E-3</v>
      </c>
    </row>
    <row r="26" spans="2:38" ht="21.75">
      <c r="B26" s="3" t="s">
        <v>141</v>
      </c>
      <c r="C26" s="112"/>
      <c r="D26" s="3" t="s">
        <v>95</v>
      </c>
      <c r="E26" s="3"/>
      <c r="F26" s="3" t="s">
        <v>95</v>
      </c>
      <c r="G26" s="112"/>
      <c r="H26" s="3" t="s">
        <v>142</v>
      </c>
      <c r="I26" s="3"/>
      <c r="J26" s="3" t="s">
        <v>143</v>
      </c>
      <c r="K26" s="112"/>
      <c r="L26" s="3">
        <v>18</v>
      </c>
      <c r="M26" s="3"/>
      <c r="N26" s="3">
        <v>18</v>
      </c>
      <c r="O26" s="3"/>
      <c r="P26" s="3">
        <v>2330</v>
      </c>
      <c r="Q26" s="3"/>
      <c r="R26" s="3">
        <v>2179249000</v>
      </c>
      <c r="S26" s="3"/>
      <c r="T26" s="3">
        <v>2213098803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2330</v>
      </c>
      <c r="AE26" s="3"/>
      <c r="AF26" s="3">
        <v>938307</v>
      </c>
      <c r="AG26" s="3"/>
      <c r="AH26" s="3">
        <v>2179249000</v>
      </c>
      <c r="AI26" s="3"/>
      <c r="AJ26" s="3">
        <v>2185859051</v>
      </c>
      <c r="AK26" s="2"/>
      <c r="AL26" s="67">
        <f>AJ26/'سرمایه گذاری ها'!$O$17</f>
        <v>7.7357840272275925E-3</v>
      </c>
    </row>
    <row r="27" spans="2:38" ht="22.5" customHeight="1">
      <c r="B27" s="3" t="s">
        <v>190</v>
      </c>
      <c r="C27" s="112"/>
      <c r="D27" s="3" t="s">
        <v>95</v>
      </c>
      <c r="E27" s="3"/>
      <c r="F27" s="3" t="s">
        <v>95</v>
      </c>
      <c r="G27" s="112"/>
      <c r="H27" s="3" t="s">
        <v>245</v>
      </c>
      <c r="I27" s="3"/>
      <c r="J27" s="3" t="s">
        <v>246</v>
      </c>
      <c r="K27" s="112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400</v>
      </c>
      <c r="W27" s="3"/>
      <c r="X27" s="3">
        <v>379292733</v>
      </c>
      <c r="Y27" s="3"/>
      <c r="Z27" s="3">
        <v>0</v>
      </c>
      <c r="AA27" s="3"/>
      <c r="AB27" s="3">
        <v>0</v>
      </c>
      <c r="AC27" s="3"/>
      <c r="AD27" s="3">
        <v>400</v>
      </c>
      <c r="AE27" s="3"/>
      <c r="AF27" s="3">
        <v>955290</v>
      </c>
      <c r="AG27" s="3"/>
      <c r="AH27" s="3">
        <v>379292733</v>
      </c>
      <c r="AI27" s="3"/>
      <c r="AJ27" s="3">
        <v>382046741</v>
      </c>
      <c r="AK27" s="2"/>
      <c r="AL27" s="67">
        <f>AJ27/'سرمایه گذاری ها'!$O$17</f>
        <v>1.3520684580874912E-3</v>
      </c>
    </row>
    <row r="28" spans="2:38" ht="21.75">
      <c r="B28" s="3" t="s">
        <v>144</v>
      </c>
      <c r="C28" s="112"/>
      <c r="D28" s="3" t="s">
        <v>95</v>
      </c>
      <c r="E28" s="3"/>
      <c r="F28" s="3" t="s">
        <v>95</v>
      </c>
      <c r="G28" s="112"/>
      <c r="H28" s="3" t="s">
        <v>142</v>
      </c>
      <c r="I28" s="3"/>
      <c r="J28" s="3" t="s">
        <v>145</v>
      </c>
      <c r="K28" s="112"/>
      <c r="L28" s="3">
        <v>18</v>
      </c>
      <c r="M28" s="3"/>
      <c r="N28" s="3">
        <v>18</v>
      </c>
      <c r="O28" s="3"/>
      <c r="P28" s="3">
        <v>5</v>
      </c>
      <c r="Q28" s="3"/>
      <c r="R28" s="3">
        <v>4862100</v>
      </c>
      <c r="S28" s="3"/>
      <c r="T28" s="3">
        <v>4801204</v>
      </c>
      <c r="U28" s="3"/>
      <c r="V28" s="3">
        <v>0</v>
      </c>
      <c r="W28" s="3"/>
      <c r="X28" s="3">
        <v>0</v>
      </c>
      <c r="Y28" s="3"/>
      <c r="Z28" s="3">
        <v>0</v>
      </c>
      <c r="AA28" s="3"/>
      <c r="AB28" s="3">
        <v>0</v>
      </c>
      <c r="AC28" s="3"/>
      <c r="AD28" s="3">
        <v>5</v>
      </c>
      <c r="AE28" s="3"/>
      <c r="AF28" s="3">
        <v>977000</v>
      </c>
      <c r="AG28" s="3"/>
      <c r="AH28" s="3">
        <v>4862100</v>
      </c>
      <c r="AI28" s="3"/>
      <c r="AJ28" s="3">
        <v>4884114</v>
      </c>
      <c r="AK28" s="2"/>
      <c r="AL28" s="67">
        <f>AJ28/'سرمایه گذاری ها'!$O$17</f>
        <v>1.7284943899321286E-5</v>
      </c>
    </row>
    <row r="29" spans="2:38" ht="21.75">
      <c r="B29" s="3" t="s">
        <v>179</v>
      </c>
      <c r="C29" s="112"/>
      <c r="D29" s="3" t="s">
        <v>95</v>
      </c>
      <c r="E29" s="3"/>
      <c r="F29" s="3" t="s">
        <v>95</v>
      </c>
      <c r="G29" s="112"/>
      <c r="H29" s="3" t="s">
        <v>180</v>
      </c>
      <c r="I29" s="3"/>
      <c r="J29" s="3" t="s">
        <v>181</v>
      </c>
      <c r="K29" s="112"/>
      <c r="L29" s="3">
        <v>0</v>
      </c>
      <c r="M29" s="3"/>
      <c r="N29" s="3">
        <v>0</v>
      </c>
      <c r="O29" s="3"/>
      <c r="P29" s="3">
        <v>10200</v>
      </c>
      <c r="Q29" s="3"/>
      <c r="R29" s="3">
        <v>9346592759</v>
      </c>
      <c r="S29" s="3"/>
      <c r="T29" s="3">
        <v>10185454551</v>
      </c>
      <c r="U29" s="3"/>
      <c r="V29" s="3">
        <v>0</v>
      </c>
      <c r="W29" s="3"/>
      <c r="X29" s="3">
        <v>0</v>
      </c>
      <c r="Y29" s="3"/>
      <c r="Z29" s="3">
        <v>10200</v>
      </c>
      <c r="AA29" s="3"/>
      <c r="AB29" s="3">
        <v>10200000000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67">
        <f>AJ29/'سرمایه گذاری ها'!$O$17</f>
        <v>0</v>
      </c>
    </row>
    <row r="30" spans="2:38" ht="21.75">
      <c r="B30" s="3" t="s">
        <v>247</v>
      </c>
      <c r="C30" s="112"/>
      <c r="D30" s="3" t="s">
        <v>95</v>
      </c>
      <c r="E30" s="3"/>
      <c r="F30" s="3" t="s">
        <v>95</v>
      </c>
      <c r="G30" s="112"/>
      <c r="H30" s="3" t="s">
        <v>248</v>
      </c>
      <c r="I30" s="3"/>
      <c r="J30" s="3" t="s">
        <v>249</v>
      </c>
      <c r="K30" s="112"/>
      <c r="L30" s="3">
        <v>0</v>
      </c>
      <c r="M30" s="3"/>
      <c r="N30" s="3">
        <v>0</v>
      </c>
      <c r="O30" s="3"/>
      <c r="P30" s="3">
        <v>0</v>
      </c>
      <c r="Q30" s="3"/>
      <c r="R30" s="3">
        <v>0</v>
      </c>
      <c r="S30" s="3"/>
      <c r="T30" s="3">
        <v>0</v>
      </c>
      <c r="U30" s="3"/>
      <c r="V30" s="3">
        <v>7000</v>
      </c>
      <c r="W30" s="3"/>
      <c r="X30" s="3">
        <v>5694565950</v>
      </c>
      <c r="Y30" s="3"/>
      <c r="Z30" s="3">
        <v>7000</v>
      </c>
      <c r="AA30" s="3"/>
      <c r="AB30" s="3">
        <v>5689968507</v>
      </c>
      <c r="AC30" s="3"/>
      <c r="AD30" s="3">
        <v>0</v>
      </c>
      <c r="AE30" s="3"/>
      <c r="AF30" s="3">
        <v>0</v>
      </c>
      <c r="AG30" s="3"/>
      <c r="AH30" s="3">
        <v>0</v>
      </c>
      <c r="AI30" s="3"/>
      <c r="AJ30" s="3">
        <v>0</v>
      </c>
      <c r="AK30" s="2"/>
      <c r="AL30" s="67">
        <f>AJ30/'سرمایه گذاری ها'!$O$17</f>
        <v>0</v>
      </c>
    </row>
    <row r="31" spans="2:38" ht="21.75">
      <c r="B31" s="3" t="s">
        <v>250</v>
      </c>
      <c r="C31" s="112"/>
      <c r="D31" s="3" t="s">
        <v>95</v>
      </c>
      <c r="E31" s="3"/>
      <c r="F31" s="3" t="s">
        <v>95</v>
      </c>
      <c r="G31" s="112"/>
      <c r="H31" s="3" t="s">
        <v>251</v>
      </c>
      <c r="I31" s="3"/>
      <c r="J31" s="3" t="s">
        <v>252</v>
      </c>
      <c r="K31" s="112"/>
      <c r="L31" s="3">
        <v>0</v>
      </c>
      <c r="M31" s="3"/>
      <c r="N31" s="3">
        <v>0</v>
      </c>
      <c r="O31" s="3"/>
      <c r="P31" s="3">
        <v>0</v>
      </c>
      <c r="Q31" s="3"/>
      <c r="R31" s="3">
        <v>0</v>
      </c>
      <c r="S31" s="3"/>
      <c r="T31" s="3">
        <v>0</v>
      </c>
      <c r="U31" s="3"/>
      <c r="V31" s="3">
        <v>16</v>
      </c>
      <c r="W31" s="3"/>
      <c r="X31" s="3">
        <v>15858712</v>
      </c>
      <c r="Y31" s="3"/>
      <c r="Z31" s="3">
        <v>16</v>
      </c>
      <c r="AA31" s="3"/>
      <c r="AB31" s="3">
        <v>16000000</v>
      </c>
      <c r="AC31" s="3"/>
      <c r="AD31" s="3">
        <v>0</v>
      </c>
      <c r="AE31" s="3"/>
      <c r="AF31" s="3">
        <v>0</v>
      </c>
      <c r="AG31" s="3"/>
      <c r="AH31" s="3">
        <v>0</v>
      </c>
      <c r="AI31" s="3"/>
      <c r="AJ31" s="3">
        <v>0</v>
      </c>
      <c r="AK31" s="2"/>
      <c r="AL31" s="67">
        <f>AJ31/'سرمایه گذاری ها'!$O$17</f>
        <v>0</v>
      </c>
    </row>
    <row r="32" spans="2:38" ht="21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2"/>
      <c r="AL32" s="67"/>
    </row>
    <row r="33" spans="2:38" ht="27" thickBot="1">
      <c r="B33" s="140" t="s">
        <v>80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2"/>
      <c r="P33" s="74">
        <f>SUM(P13:P32)</f>
        <v>164199</v>
      </c>
      <c r="Q33" s="28"/>
      <c r="R33" s="74">
        <f>SUM(R13:R32)</f>
        <v>112968589745</v>
      </c>
      <c r="S33" s="28"/>
      <c r="T33" s="74">
        <f>SUM(T13:T32)</f>
        <v>125463495174</v>
      </c>
      <c r="U33" s="28"/>
      <c r="V33" s="74">
        <f>SUM(V13:V32)</f>
        <v>21316</v>
      </c>
      <c r="W33" s="28"/>
      <c r="X33" s="74">
        <f>SUM(X13:X32)</f>
        <v>18572388457</v>
      </c>
      <c r="Y33" s="28"/>
      <c r="Z33" s="74">
        <f>SUM(Z13:Z32)</f>
        <v>20116</v>
      </c>
      <c r="AA33" s="28"/>
      <c r="AB33" s="74">
        <f>SUM(AB13:AB32)</f>
        <v>18563878677</v>
      </c>
      <c r="AC33" s="28"/>
      <c r="AD33" s="74">
        <f>SUM(AD13:AD32)</f>
        <v>165399</v>
      </c>
      <c r="AE33" s="75"/>
      <c r="AF33" s="74"/>
      <c r="AG33" s="28"/>
      <c r="AH33" s="74">
        <f>SUM(AH13:AH32)</f>
        <v>113994852822</v>
      </c>
      <c r="AI33" s="28"/>
      <c r="AJ33" s="74">
        <f>SUM(AJ13:AJ32)</f>
        <v>123753572052</v>
      </c>
      <c r="AK33" s="28"/>
      <c r="AL33" s="88">
        <f>SUM(AL13:AL32)</f>
        <v>0.43796552460885113</v>
      </c>
    </row>
    <row r="34" spans="2:38" ht="21" customHeight="1" thickTop="1"/>
    <row r="40" spans="2:38" ht="33">
      <c r="T40" s="59">
        <v>4</v>
      </c>
    </row>
  </sheetData>
  <sortState xmlns:xlrd2="http://schemas.microsoft.com/office/spreadsheetml/2017/richdata2" ref="B13:AJ31">
    <sortCondition descending="1" ref="AJ13:AJ31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3:N3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>
      <c r="B4" s="141" t="s">
        <v>241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236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242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/>
    <row r="20" spans="16:16" ht="33">
      <c r="P20" s="59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B2:AB32"/>
  <sheetViews>
    <sheetView rightToLeft="1" view="pageBreakPreview" zoomScale="60" zoomScaleNormal="100" workbookViewId="0">
      <selection activeCell="L31" sqref="L31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236</v>
      </c>
      <c r="N8" s="126" t="s">
        <v>3</v>
      </c>
      <c r="O8" s="126" t="s">
        <v>3</v>
      </c>
      <c r="P8" s="126" t="s">
        <v>3</v>
      </c>
      <c r="R8" s="126" t="s">
        <v>242</v>
      </c>
      <c r="S8" s="126" t="s">
        <v>4</v>
      </c>
      <c r="T8" s="126" t="s">
        <v>4</v>
      </c>
    </row>
    <row r="9" spans="2:28" s="4" customFormat="1" ht="63.75" customHeight="1">
      <c r="B9" s="145" t="s">
        <v>36</v>
      </c>
      <c r="D9" s="143" t="s">
        <v>186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>
      <c r="B10" s="5" t="s">
        <v>192</v>
      </c>
      <c r="C10" s="5"/>
      <c r="D10" s="30" t="s">
        <v>193</v>
      </c>
      <c r="E10" s="5"/>
      <c r="F10" s="5" t="s">
        <v>100</v>
      </c>
      <c r="G10" s="5"/>
      <c r="H10" s="5" t="s">
        <v>194</v>
      </c>
      <c r="I10" s="5"/>
      <c r="J10" s="31">
        <v>22</v>
      </c>
      <c r="K10" s="5"/>
      <c r="L10" s="31">
        <v>27000000000</v>
      </c>
      <c r="M10" s="5"/>
      <c r="N10" s="31">
        <v>0</v>
      </c>
      <c r="O10" s="5"/>
      <c r="P10" s="31">
        <v>0</v>
      </c>
      <c r="Q10" s="5"/>
      <c r="R10" s="31">
        <v>27000000000</v>
      </c>
      <c r="S10" s="5"/>
      <c r="T10" s="34">
        <f>R10/'سرمایه گذاری ها'!$O$17</f>
        <v>9.5553356306112988E-2</v>
      </c>
    </row>
    <row r="11" spans="2:28" s="4" customFormat="1" ht="21.75" customHeight="1">
      <c r="B11" s="5" t="s">
        <v>225</v>
      </c>
      <c r="C11" s="5"/>
      <c r="D11" s="30" t="s">
        <v>226</v>
      </c>
      <c r="E11" s="5"/>
      <c r="F11" s="5" t="s">
        <v>100</v>
      </c>
      <c r="G11" s="5"/>
      <c r="H11" s="5" t="s">
        <v>227</v>
      </c>
      <c r="I11" s="5"/>
      <c r="J11" s="31">
        <v>23</v>
      </c>
      <c r="K11" s="5"/>
      <c r="L11" s="31">
        <v>26000000000</v>
      </c>
      <c r="M11" s="5"/>
      <c r="N11" s="31">
        <v>0</v>
      </c>
      <c r="O11" s="5"/>
      <c r="P11" s="31">
        <v>0</v>
      </c>
      <c r="Q11" s="5"/>
      <c r="R11" s="31">
        <v>26000000000</v>
      </c>
      <c r="S11" s="5"/>
      <c r="T11" s="34">
        <f>R11/'سرمایه گذاری ها'!$O$17</f>
        <v>9.201434310959028E-2</v>
      </c>
    </row>
    <row r="12" spans="2:28" s="4" customFormat="1" ht="21.75" customHeight="1">
      <c r="B12" s="5" t="s">
        <v>195</v>
      </c>
      <c r="C12" s="5"/>
      <c r="D12" s="30" t="s">
        <v>196</v>
      </c>
      <c r="E12" s="5"/>
      <c r="F12" s="5" t="s">
        <v>100</v>
      </c>
      <c r="G12" s="5"/>
      <c r="H12" s="5" t="s">
        <v>185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7.0780263930454057E-2</v>
      </c>
    </row>
    <row r="13" spans="2:28" s="4" customFormat="1" ht="21.75" customHeight="1">
      <c r="B13" s="5" t="s">
        <v>195</v>
      </c>
      <c r="C13" s="5"/>
      <c r="D13" s="30" t="s">
        <v>199</v>
      </c>
      <c r="E13" s="5"/>
      <c r="F13" s="5" t="s">
        <v>100</v>
      </c>
      <c r="G13" s="5"/>
      <c r="H13" s="5" t="s">
        <v>200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5.3085197947840543E-2</v>
      </c>
    </row>
    <row r="14" spans="2:28" s="4" customFormat="1" ht="21.75" customHeight="1">
      <c r="B14" s="5" t="s">
        <v>192</v>
      </c>
      <c r="C14" s="5"/>
      <c r="D14" s="30" t="s">
        <v>201</v>
      </c>
      <c r="E14" s="5"/>
      <c r="F14" s="5" t="s">
        <v>100</v>
      </c>
      <c r="G14" s="5"/>
      <c r="H14" s="5" t="s">
        <v>202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3.5390131965227029E-2</v>
      </c>
    </row>
    <row r="15" spans="2:28" s="4" customFormat="1" ht="21.75" customHeight="1">
      <c r="B15" s="5" t="s">
        <v>225</v>
      </c>
      <c r="C15" s="5"/>
      <c r="D15" s="30" t="s">
        <v>239</v>
      </c>
      <c r="E15" s="5"/>
      <c r="F15" s="5" t="s">
        <v>100</v>
      </c>
      <c r="G15" s="5"/>
      <c r="H15" s="5" t="s">
        <v>240</v>
      </c>
      <c r="I15" s="5"/>
      <c r="J15" s="31">
        <v>23</v>
      </c>
      <c r="K15" s="5"/>
      <c r="L15" s="31">
        <v>5000000000</v>
      </c>
      <c r="M15" s="5"/>
      <c r="N15" s="31">
        <v>0</v>
      </c>
      <c r="O15" s="5"/>
      <c r="P15" s="31">
        <v>0</v>
      </c>
      <c r="Q15" s="5"/>
      <c r="R15" s="31">
        <v>5000000000</v>
      </c>
      <c r="S15" s="5"/>
      <c r="T15" s="34">
        <f>R15/'سرمایه گذاری ها'!$O$17</f>
        <v>1.7695065982613514E-2</v>
      </c>
    </row>
    <row r="16" spans="2:28" s="4" customFormat="1" ht="21.75" customHeight="1">
      <c r="B16" s="5" t="s">
        <v>225</v>
      </c>
      <c r="C16" s="5"/>
      <c r="D16" s="30" t="s">
        <v>228</v>
      </c>
      <c r="E16" s="5"/>
      <c r="F16" s="5" t="s">
        <v>100</v>
      </c>
      <c r="G16" s="5"/>
      <c r="H16" s="5" t="s">
        <v>229</v>
      </c>
      <c r="I16" s="5"/>
      <c r="J16" s="31">
        <v>23</v>
      </c>
      <c r="K16" s="5"/>
      <c r="L16" s="31">
        <v>4000000000</v>
      </c>
      <c r="M16" s="5"/>
      <c r="N16" s="31">
        <v>0</v>
      </c>
      <c r="O16" s="5"/>
      <c r="P16" s="31">
        <v>0</v>
      </c>
      <c r="Q16" s="5"/>
      <c r="R16" s="31">
        <v>4000000000</v>
      </c>
      <c r="S16" s="5"/>
      <c r="T16" s="34">
        <f>R16/'سرمایه گذاری ها'!$O$17</f>
        <v>1.4156052786090813E-2</v>
      </c>
    </row>
    <row r="17" spans="2:20" s="4" customFormat="1" ht="21.75" customHeight="1">
      <c r="B17" s="5" t="s">
        <v>225</v>
      </c>
      <c r="C17" s="5"/>
      <c r="D17" s="30" t="s">
        <v>253</v>
      </c>
      <c r="E17" s="5"/>
      <c r="F17" s="5" t="s">
        <v>100</v>
      </c>
      <c r="G17" s="5"/>
      <c r="H17" s="5" t="s">
        <v>254</v>
      </c>
      <c r="I17" s="5"/>
      <c r="J17" s="31">
        <v>23</v>
      </c>
      <c r="K17" s="5"/>
      <c r="L17" s="31">
        <v>0</v>
      </c>
      <c r="M17" s="5"/>
      <c r="N17" s="31">
        <v>2500000000</v>
      </c>
      <c r="O17" s="5"/>
      <c r="P17" s="31">
        <v>0</v>
      </c>
      <c r="Q17" s="5"/>
      <c r="R17" s="31">
        <v>2500000000</v>
      </c>
      <c r="S17" s="5"/>
      <c r="T17" s="34">
        <f>R17/'سرمایه گذاری ها'!$O$17</f>
        <v>8.8475329913067571E-3</v>
      </c>
    </row>
    <row r="18" spans="2:20" s="4" customFormat="1" ht="21.75" customHeight="1">
      <c r="B18" s="5" t="s">
        <v>151</v>
      </c>
      <c r="C18" s="5"/>
      <c r="D18" s="30" t="s">
        <v>152</v>
      </c>
      <c r="E18" s="5"/>
      <c r="F18" s="5" t="s">
        <v>43</v>
      </c>
      <c r="G18" s="5"/>
      <c r="H18" s="5" t="s">
        <v>153</v>
      </c>
      <c r="I18" s="5"/>
      <c r="J18" s="31">
        <v>0</v>
      </c>
      <c r="K18" s="5"/>
      <c r="L18" s="31">
        <v>4435824895</v>
      </c>
      <c r="M18" s="5"/>
      <c r="N18" s="31">
        <v>40680191849</v>
      </c>
      <c r="O18" s="5"/>
      <c r="P18" s="31">
        <v>44217351900</v>
      </c>
      <c r="Q18" s="5"/>
      <c r="R18" s="31">
        <v>898664844</v>
      </c>
      <c r="S18" s="5"/>
      <c r="T18" s="34">
        <f>R18/'سرمایه گذاری ها'!$O$17</f>
        <v>3.1803867421670161E-3</v>
      </c>
    </row>
    <row r="19" spans="2:20" s="4" customFormat="1" ht="21.75" customHeight="1">
      <c r="B19" s="5" t="s">
        <v>44</v>
      </c>
      <c r="C19" s="5"/>
      <c r="D19" s="30" t="s">
        <v>127</v>
      </c>
      <c r="E19" s="5"/>
      <c r="F19" s="5" t="s">
        <v>43</v>
      </c>
      <c r="G19" s="5"/>
      <c r="H19" s="5" t="s">
        <v>128</v>
      </c>
      <c r="I19" s="5"/>
      <c r="J19" s="31">
        <v>0</v>
      </c>
      <c r="K19" s="5"/>
      <c r="L19" s="31">
        <v>45960000</v>
      </c>
      <c r="M19" s="5"/>
      <c r="N19" s="31">
        <v>5689972584</v>
      </c>
      <c r="O19" s="5"/>
      <c r="P19" s="31">
        <v>5689268507</v>
      </c>
      <c r="Q19" s="5"/>
      <c r="R19" s="31">
        <v>46664077</v>
      </c>
      <c r="S19" s="5"/>
      <c r="T19" s="34">
        <f>R19/'سرمایه گذاری ها'!$O$17</f>
        <v>1.6514478430655155E-4</v>
      </c>
    </row>
    <row r="20" spans="2:20" s="4" customFormat="1" ht="21.75" customHeight="1">
      <c r="B20" s="5" t="s">
        <v>195</v>
      </c>
      <c r="C20" s="5"/>
      <c r="D20" s="30" t="s">
        <v>204</v>
      </c>
      <c r="E20" s="5"/>
      <c r="F20" s="5" t="s">
        <v>43</v>
      </c>
      <c r="G20" s="5"/>
      <c r="H20" s="5" t="s">
        <v>185</v>
      </c>
      <c r="I20" s="5"/>
      <c r="J20" s="31">
        <v>0</v>
      </c>
      <c r="K20" s="5"/>
      <c r="L20" s="31">
        <v>970000</v>
      </c>
      <c r="M20" s="5"/>
      <c r="N20" s="31">
        <v>772882462</v>
      </c>
      <c r="O20" s="5"/>
      <c r="P20" s="31">
        <v>741032462</v>
      </c>
      <c r="Q20" s="5"/>
      <c r="R20" s="31">
        <v>32820000</v>
      </c>
      <c r="S20" s="5"/>
      <c r="T20" s="34">
        <f>R20/'سرمایه گذاری ها'!$O$17</f>
        <v>1.1615041310987512E-4</v>
      </c>
    </row>
    <row r="21" spans="2:20" s="4" customFormat="1" ht="21.75" customHeight="1">
      <c r="B21" s="5" t="s">
        <v>225</v>
      </c>
      <c r="C21" s="5"/>
      <c r="D21" s="30" t="s">
        <v>230</v>
      </c>
      <c r="E21" s="5"/>
      <c r="F21" s="5" t="s">
        <v>43</v>
      </c>
      <c r="G21" s="5"/>
      <c r="H21" s="5" t="s">
        <v>227</v>
      </c>
      <c r="I21" s="5"/>
      <c r="J21" s="31">
        <v>0</v>
      </c>
      <c r="K21" s="5"/>
      <c r="L21" s="31">
        <v>1050000</v>
      </c>
      <c r="M21" s="5"/>
      <c r="N21" s="31">
        <v>3226164382</v>
      </c>
      <c r="O21" s="5"/>
      <c r="P21" s="31">
        <v>3205031505</v>
      </c>
      <c r="Q21" s="5"/>
      <c r="R21" s="31">
        <v>22182877</v>
      </c>
      <c r="S21" s="5"/>
      <c r="T21" s="34">
        <f>R21/'سرمایه گذاری ها'!$O$17</f>
        <v>7.850549443983995E-5</v>
      </c>
    </row>
    <row r="22" spans="2:20" s="4" customFormat="1" ht="21.75" customHeight="1">
      <c r="B22" s="5" t="s">
        <v>99</v>
      </c>
      <c r="C22" s="5"/>
      <c r="D22" s="30" t="s">
        <v>129</v>
      </c>
      <c r="E22" s="5"/>
      <c r="F22" s="5" t="s">
        <v>43</v>
      </c>
      <c r="G22" s="5"/>
      <c r="H22" s="5" t="s">
        <v>130</v>
      </c>
      <c r="I22" s="5"/>
      <c r="J22" s="31">
        <v>0</v>
      </c>
      <c r="K22" s="5"/>
      <c r="L22" s="31">
        <v>5002488279</v>
      </c>
      <c r="M22" s="5"/>
      <c r="N22" s="31">
        <v>10427879257</v>
      </c>
      <c r="O22" s="5"/>
      <c r="P22" s="31">
        <v>15413386688</v>
      </c>
      <c r="Q22" s="5"/>
      <c r="R22" s="31">
        <v>16980848</v>
      </c>
      <c r="S22" s="5"/>
      <c r="T22" s="34">
        <f>R22/'سرمایه گذاری ها'!$O$17</f>
        <v>6.0095445160146151E-5</v>
      </c>
    </row>
    <row r="23" spans="2:20" s="4" customFormat="1" ht="21.75" customHeight="1">
      <c r="B23" s="5" t="s">
        <v>102</v>
      </c>
      <c r="C23" s="5"/>
      <c r="D23" s="30" t="s">
        <v>138</v>
      </c>
      <c r="E23" s="5"/>
      <c r="F23" s="5" t="s">
        <v>43</v>
      </c>
      <c r="G23" s="5"/>
      <c r="H23" s="5" t="s">
        <v>139</v>
      </c>
      <c r="I23" s="5"/>
      <c r="J23" s="31">
        <v>0</v>
      </c>
      <c r="K23" s="5"/>
      <c r="L23" s="31">
        <v>8310135</v>
      </c>
      <c r="M23" s="5"/>
      <c r="N23" s="31">
        <v>0</v>
      </c>
      <c r="O23" s="5"/>
      <c r="P23" s="31">
        <v>0</v>
      </c>
      <c r="Q23" s="5"/>
      <c r="R23" s="31">
        <v>8310135</v>
      </c>
      <c r="S23" s="5"/>
      <c r="T23" s="34">
        <f>R23/'سرمایه گذاری ها'!$O$17</f>
        <v>2.9409677429885193E-5</v>
      </c>
    </row>
    <row r="24" spans="2:20" s="4" customFormat="1" ht="21.75" customHeight="1">
      <c r="B24" s="5" t="s">
        <v>103</v>
      </c>
      <c r="C24" s="5"/>
      <c r="D24" s="30" t="s">
        <v>125</v>
      </c>
      <c r="E24" s="5"/>
      <c r="F24" s="5" t="s">
        <v>43</v>
      </c>
      <c r="G24" s="5"/>
      <c r="H24" s="5" t="s">
        <v>126</v>
      </c>
      <c r="I24" s="5"/>
      <c r="J24" s="31">
        <v>0</v>
      </c>
      <c r="K24" s="5"/>
      <c r="L24" s="31">
        <v>8268248</v>
      </c>
      <c r="M24" s="5"/>
      <c r="N24" s="31">
        <v>34964</v>
      </c>
      <c r="O24" s="5"/>
      <c r="P24" s="31">
        <v>200000</v>
      </c>
      <c r="Q24" s="5"/>
      <c r="R24" s="31">
        <v>8103212</v>
      </c>
      <c r="S24" s="5"/>
      <c r="T24" s="34">
        <f>R24/'سرمایه گذاری ها'!$O$17</f>
        <v>2.8677374202221127E-5</v>
      </c>
    </row>
    <row r="25" spans="2:20" s="4" customFormat="1" ht="21.75" customHeight="1">
      <c r="B25" s="5" t="s">
        <v>131</v>
      </c>
      <c r="C25" s="5"/>
      <c r="D25" s="30" t="s">
        <v>132</v>
      </c>
      <c r="E25" s="5"/>
      <c r="F25" s="5" t="s">
        <v>43</v>
      </c>
      <c r="G25" s="5"/>
      <c r="H25" s="5" t="s">
        <v>133</v>
      </c>
      <c r="I25" s="5"/>
      <c r="J25" s="31">
        <v>0</v>
      </c>
      <c r="K25" s="5"/>
      <c r="L25" s="31">
        <v>1129487</v>
      </c>
      <c r="M25" s="5"/>
      <c r="N25" s="31">
        <v>4796</v>
      </c>
      <c r="O25" s="5"/>
      <c r="P25" s="31">
        <v>0</v>
      </c>
      <c r="Q25" s="5"/>
      <c r="R25" s="31">
        <v>1134283</v>
      </c>
      <c r="S25" s="5"/>
      <c r="T25" s="34">
        <f>R25/'سرمایه گذاری ها'!$O$17</f>
        <v>4.0142425055913611E-6</v>
      </c>
    </row>
    <row r="26" spans="2:20" s="4" customFormat="1" ht="21.75" customHeight="1">
      <c r="B26" s="5" t="s">
        <v>192</v>
      </c>
      <c r="C26" s="5"/>
      <c r="D26" s="30" t="s">
        <v>203</v>
      </c>
      <c r="E26" s="5"/>
      <c r="F26" s="5" t="s">
        <v>43</v>
      </c>
      <c r="G26" s="5"/>
      <c r="H26" s="5" t="s">
        <v>198</v>
      </c>
      <c r="I26" s="5"/>
      <c r="J26" s="31">
        <v>0</v>
      </c>
      <c r="K26" s="5"/>
      <c r="L26" s="31">
        <v>822890</v>
      </c>
      <c r="M26" s="5"/>
      <c r="N26" s="31">
        <v>785619931</v>
      </c>
      <c r="O26" s="5"/>
      <c r="P26" s="31">
        <v>785484031</v>
      </c>
      <c r="Q26" s="5"/>
      <c r="R26" s="31">
        <v>958790</v>
      </c>
      <c r="S26" s="5"/>
      <c r="T26" s="34">
        <f>R26/'سرمایه گذاری ها'!$O$17</f>
        <v>3.3931704626940027E-6</v>
      </c>
    </row>
    <row r="27" spans="2:20" s="4" customFormat="1" ht="21.75" customHeight="1">
      <c r="B27" s="5" t="s">
        <v>123</v>
      </c>
      <c r="C27" s="5"/>
      <c r="D27" s="30" t="s">
        <v>124</v>
      </c>
      <c r="E27" s="5"/>
      <c r="F27" s="5" t="s">
        <v>43</v>
      </c>
      <c r="G27" s="5"/>
      <c r="H27" s="5" t="s">
        <v>101</v>
      </c>
      <c r="I27" s="5"/>
      <c r="J27" s="31">
        <v>0</v>
      </c>
      <c r="K27" s="5"/>
      <c r="L27" s="31">
        <v>458580</v>
      </c>
      <c r="M27" s="5"/>
      <c r="N27" s="31">
        <v>37230</v>
      </c>
      <c r="O27" s="5"/>
      <c r="P27" s="31">
        <v>0</v>
      </c>
      <c r="Q27" s="5"/>
      <c r="R27" s="31">
        <v>495810</v>
      </c>
      <c r="S27" s="5"/>
      <c r="T27" s="34">
        <f>R27/'سرمایه گذاری ها'!$O$17</f>
        <v>1.7546781329679215E-6</v>
      </c>
    </row>
    <row r="28" spans="2:20" s="4" customFormat="1" ht="21.75" customHeight="1">
      <c r="B28" s="5" t="s">
        <v>154</v>
      </c>
      <c r="C28" s="5"/>
      <c r="D28" s="30" t="s">
        <v>155</v>
      </c>
      <c r="E28" s="5"/>
      <c r="F28" s="5" t="s">
        <v>43</v>
      </c>
      <c r="G28" s="5"/>
      <c r="H28" s="5" t="s">
        <v>153</v>
      </c>
      <c r="I28" s="5"/>
      <c r="J28" s="31">
        <v>0</v>
      </c>
      <c r="K28" s="5"/>
      <c r="L28" s="31">
        <v>482473</v>
      </c>
      <c r="M28" s="5"/>
      <c r="N28" s="31">
        <v>2040</v>
      </c>
      <c r="O28" s="5"/>
      <c r="P28" s="31">
        <v>0</v>
      </c>
      <c r="Q28" s="5"/>
      <c r="R28" s="31">
        <v>484513</v>
      </c>
      <c r="S28" s="5"/>
      <c r="T28" s="34">
        <f>R28/'سرمایه گذاری ها'!$O$17</f>
        <v>1.7146979008868044E-6</v>
      </c>
    </row>
    <row r="29" spans="2:20" s="4" customFormat="1" ht="21.75" customHeight="1">
      <c r="B29" s="5"/>
      <c r="C29" s="5"/>
      <c r="D29" s="30"/>
      <c r="E29" s="5"/>
      <c r="F29" s="5"/>
      <c r="G29" s="5"/>
      <c r="H29" s="5"/>
      <c r="I29" s="5"/>
      <c r="J29" s="31"/>
      <c r="K29" s="5"/>
      <c r="L29" s="31"/>
      <c r="M29" s="5"/>
      <c r="N29" s="31"/>
      <c r="O29" s="5"/>
      <c r="P29" s="31"/>
      <c r="Q29" s="5"/>
      <c r="R29" s="31"/>
      <c r="S29" s="5"/>
      <c r="T29" s="34"/>
    </row>
    <row r="30" spans="2:20" ht="21.75" customHeight="1" thickBot="1">
      <c r="B30" s="71" t="s">
        <v>80</v>
      </c>
      <c r="C30" s="71"/>
      <c r="D30" s="71"/>
      <c r="E30" s="71"/>
      <c r="F30" s="71"/>
      <c r="G30" s="71"/>
      <c r="H30" s="71"/>
      <c r="I30" s="71"/>
      <c r="J30" s="71"/>
      <c r="L30" s="10">
        <f>SUM(L10:L29)</f>
        <v>116505764987</v>
      </c>
      <c r="N30" s="10">
        <f>SUM(N10:N29)</f>
        <v>64082789495</v>
      </c>
      <c r="P30" s="10">
        <f>SUM(P10:P29)</f>
        <v>70051755093</v>
      </c>
      <c r="R30" s="10">
        <f>SUM(R10:R29)</f>
        <v>110536799389</v>
      </c>
      <c r="T30" s="33">
        <f>SUM(T10:T29)</f>
        <v>0.39119119173905365</v>
      </c>
    </row>
    <row r="31" spans="2:20" ht="21.75" customHeight="1" thickTop="1"/>
    <row r="32" spans="2:20" ht="35.25" customHeight="1">
      <c r="J32" s="59">
        <v>6</v>
      </c>
    </row>
  </sheetData>
  <sortState xmlns:xlrd2="http://schemas.microsoft.com/office/spreadsheetml/2017/richdata2" ref="B10:T28">
    <sortCondition descending="1" ref="R10:R28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19" max="16383" man="1"/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2:AB35"/>
  <sheetViews>
    <sheetView rightToLeft="1" view="pageBreakPreview" topLeftCell="A13" zoomScaleNormal="100" zoomScaleSheetLayoutView="100" workbookViewId="0">
      <selection activeCell="L25" sqref="L25"/>
    </sheetView>
  </sheetViews>
  <sheetFormatPr defaultRowHeight="21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/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7" t="s">
        <v>86</v>
      </c>
      <c r="D7" s="124" t="s">
        <v>242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>
      <c r="B9" s="111" t="s">
        <v>156</v>
      </c>
      <c r="D9" s="114">
        <v>46000</v>
      </c>
      <c r="F9" s="114">
        <v>671580</v>
      </c>
      <c r="G9" s="114"/>
      <c r="H9" s="114">
        <v>663000</v>
      </c>
      <c r="I9" s="114"/>
      <c r="J9" s="115" t="s">
        <v>255</v>
      </c>
      <c r="K9" s="114"/>
      <c r="L9" s="114">
        <v>30498000000</v>
      </c>
      <c r="N9" s="13" t="s">
        <v>182</v>
      </c>
    </row>
    <row r="10" spans="2:28" ht="30">
      <c r="B10" s="111" t="s">
        <v>119</v>
      </c>
      <c r="D10" s="114">
        <v>20660</v>
      </c>
      <c r="F10" s="114">
        <v>740420</v>
      </c>
      <c r="G10" s="114"/>
      <c r="H10" s="114">
        <v>728943</v>
      </c>
      <c r="I10" s="114"/>
      <c r="J10" s="115" t="s">
        <v>256</v>
      </c>
      <c r="K10" s="114"/>
      <c r="L10" s="114">
        <v>15059962380</v>
      </c>
      <c r="N10" s="13" t="s">
        <v>182</v>
      </c>
    </row>
    <row r="11" spans="2:28" ht="30">
      <c r="B11" s="111" t="s">
        <v>158</v>
      </c>
      <c r="D11" s="114">
        <v>15004</v>
      </c>
      <c r="F11" s="114">
        <v>980237</v>
      </c>
      <c r="G11" s="114"/>
      <c r="H11" s="114">
        <v>965043</v>
      </c>
      <c r="I11" s="114"/>
      <c r="J11" s="115" t="s">
        <v>256</v>
      </c>
      <c r="K11" s="114"/>
      <c r="L11" s="114">
        <v>14479505172</v>
      </c>
      <c r="N11" s="13" t="s">
        <v>182</v>
      </c>
    </row>
    <row r="12" spans="2:28" ht="30">
      <c r="B12" s="111" t="s">
        <v>172</v>
      </c>
      <c r="D12" s="114">
        <v>14300</v>
      </c>
      <c r="F12" s="114">
        <v>975900</v>
      </c>
      <c r="G12" s="114"/>
      <c r="H12" s="114">
        <v>960774</v>
      </c>
      <c r="I12" s="114"/>
      <c r="J12" s="115" t="s">
        <v>256</v>
      </c>
      <c r="K12" s="114"/>
      <c r="L12" s="114">
        <v>13739068200</v>
      </c>
      <c r="N12" s="13" t="s">
        <v>182</v>
      </c>
    </row>
    <row r="13" spans="2:28" ht="30">
      <c r="B13" s="111" t="s">
        <v>161</v>
      </c>
      <c r="D13" s="114">
        <v>17700</v>
      </c>
      <c r="F13" s="114">
        <v>649250</v>
      </c>
      <c r="G13" s="114"/>
      <c r="H13" s="114">
        <v>639187</v>
      </c>
      <c r="I13" s="114"/>
      <c r="J13" s="115" t="s">
        <v>256</v>
      </c>
      <c r="K13" s="114"/>
      <c r="L13" s="114">
        <v>11313609900</v>
      </c>
      <c r="N13" s="13" t="s">
        <v>182</v>
      </c>
    </row>
    <row r="14" spans="2:28" ht="30">
      <c r="B14" s="111" t="s">
        <v>213</v>
      </c>
      <c r="D14" s="114">
        <v>8200</v>
      </c>
      <c r="F14" s="114">
        <v>976640</v>
      </c>
      <c r="G14" s="114"/>
      <c r="H14" s="114">
        <v>961502</v>
      </c>
      <c r="I14" s="114"/>
      <c r="J14" s="115" t="s">
        <v>256</v>
      </c>
      <c r="K14" s="114"/>
      <c r="L14" s="114">
        <v>7884316400</v>
      </c>
      <c r="N14" s="13" t="s">
        <v>182</v>
      </c>
    </row>
    <row r="15" spans="2:28" ht="30">
      <c r="B15" s="111" t="s">
        <v>210</v>
      </c>
      <c r="D15" s="114">
        <v>10500</v>
      </c>
      <c r="F15" s="114">
        <v>601820</v>
      </c>
      <c r="G15" s="114"/>
      <c r="H15" s="114">
        <v>592492</v>
      </c>
      <c r="I15" s="114"/>
      <c r="J15" s="115" t="s">
        <v>256</v>
      </c>
      <c r="K15" s="114"/>
      <c r="L15" s="114">
        <v>6221166000</v>
      </c>
      <c r="N15" s="13" t="s">
        <v>182</v>
      </c>
    </row>
    <row r="16" spans="2:28" ht="30">
      <c r="B16" s="111" t="s">
        <v>122</v>
      </c>
      <c r="D16" s="114">
        <v>5200</v>
      </c>
      <c r="F16" s="114">
        <v>800170</v>
      </c>
      <c r="G16" s="114"/>
      <c r="H16" s="114">
        <v>787767</v>
      </c>
      <c r="I16" s="114"/>
      <c r="J16" s="115" t="s">
        <v>256</v>
      </c>
      <c r="K16" s="114"/>
      <c r="L16" s="114">
        <v>4096388400</v>
      </c>
      <c r="N16" s="13" t="s">
        <v>182</v>
      </c>
    </row>
    <row r="17" spans="2:14" ht="30">
      <c r="B17" s="111" t="s">
        <v>96</v>
      </c>
      <c r="D17" s="114">
        <v>5100</v>
      </c>
      <c r="F17" s="114">
        <v>773340</v>
      </c>
      <c r="G17" s="114"/>
      <c r="H17" s="114">
        <v>761353</v>
      </c>
      <c r="I17" s="114"/>
      <c r="J17" s="115" t="s">
        <v>256</v>
      </c>
      <c r="K17" s="114"/>
      <c r="L17" s="114">
        <v>3882900300</v>
      </c>
      <c r="N17" s="13" t="s">
        <v>182</v>
      </c>
    </row>
    <row r="18" spans="2:14" ht="30">
      <c r="B18" s="111" t="s">
        <v>216</v>
      </c>
      <c r="D18" s="114">
        <v>5000</v>
      </c>
      <c r="F18" s="114">
        <v>770910</v>
      </c>
      <c r="G18" s="114"/>
      <c r="H18" s="114">
        <v>758961</v>
      </c>
      <c r="I18" s="114"/>
      <c r="J18" s="115" t="s">
        <v>256</v>
      </c>
      <c r="K18" s="114"/>
      <c r="L18" s="114">
        <v>3794805000</v>
      </c>
      <c r="N18" s="13" t="s">
        <v>182</v>
      </c>
    </row>
    <row r="19" spans="2:14" ht="30">
      <c r="B19" s="111" t="s">
        <v>98</v>
      </c>
      <c r="D19" s="114">
        <v>5000</v>
      </c>
      <c r="F19" s="114">
        <v>758450</v>
      </c>
      <c r="G19" s="114"/>
      <c r="H19" s="114">
        <v>746694</v>
      </c>
      <c r="I19" s="114"/>
      <c r="J19" s="115" t="s">
        <v>256</v>
      </c>
      <c r="K19" s="114"/>
      <c r="L19" s="114">
        <v>3733470000</v>
      </c>
      <c r="N19" s="13" t="s">
        <v>182</v>
      </c>
    </row>
    <row r="20" spans="2:14" ht="30">
      <c r="B20" s="111" t="s">
        <v>219</v>
      </c>
      <c r="D20" s="114">
        <v>6400</v>
      </c>
      <c r="F20" s="114">
        <v>591400</v>
      </c>
      <c r="G20" s="114"/>
      <c r="H20" s="114">
        <v>582233</v>
      </c>
      <c r="I20" s="114"/>
      <c r="J20" s="115" t="s">
        <v>256</v>
      </c>
      <c r="K20" s="114"/>
      <c r="L20" s="114">
        <v>3726291200</v>
      </c>
      <c r="N20" s="13" t="s">
        <v>182</v>
      </c>
    </row>
    <row r="21" spans="2:14" ht="30">
      <c r="B21" s="111" t="s">
        <v>97</v>
      </c>
      <c r="D21" s="114">
        <v>3600</v>
      </c>
      <c r="F21" s="114">
        <v>782480</v>
      </c>
      <c r="G21" s="114"/>
      <c r="H21" s="114">
        <v>770352</v>
      </c>
      <c r="I21" s="114"/>
      <c r="J21" s="115" t="s">
        <v>256</v>
      </c>
      <c r="K21" s="114"/>
      <c r="L21" s="114">
        <v>2773267200</v>
      </c>
      <c r="N21" s="13" t="s">
        <v>182</v>
      </c>
    </row>
    <row r="22" spans="2:14" ht="30">
      <c r="B22" s="111" t="s">
        <v>141</v>
      </c>
      <c r="D22" s="114">
        <v>2330</v>
      </c>
      <c r="F22" s="114">
        <v>953080</v>
      </c>
      <c r="G22" s="114"/>
      <c r="H22" s="114">
        <v>938307</v>
      </c>
      <c r="I22" s="114"/>
      <c r="J22" s="115" t="s">
        <v>256</v>
      </c>
      <c r="K22" s="114"/>
      <c r="L22" s="114">
        <v>2186255310</v>
      </c>
      <c r="N22" s="13" t="s">
        <v>182</v>
      </c>
    </row>
    <row r="23" spans="2:14" ht="30">
      <c r="B23" s="111"/>
      <c r="D23" s="114"/>
      <c r="E23" s="114"/>
      <c r="F23" s="114"/>
      <c r="G23" s="114"/>
      <c r="H23" s="114"/>
      <c r="I23" s="114"/>
      <c r="J23" s="115"/>
      <c r="K23" s="114"/>
      <c r="L23" s="114"/>
      <c r="N23" s="13"/>
    </row>
    <row r="24" spans="2:14" ht="39" thickBot="1">
      <c r="B24" s="102" t="s">
        <v>80</v>
      </c>
      <c r="C24" s="99"/>
      <c r="D24" s="113">
        <f>SUM(D9:D23)</f>
        <v>164994</v>
      </c>
      <c r="E24" s="100"/>
      <c r="F24" s="104">
        <f>SUM(F9:F23)</f>
        <v>11025677</v>
      </c>
      <c r="G24" s="101"/>
      <c r="H24" s="104">
        <f>SUM(H9:H23)</f>
        <v>10856608</v>
      </c>
      <c r="I24" s="100"/>
      <c r="J24" s="119" t="s">
        <v>205</v>
      </c>
      <c r="K24" s="100"/>
      <c r="L24" s="104">
        <f>SUM(L9:L23)</f>
        <v>123389005462</v>
      </c>
      <c r="M24" s="100"/>
      <c r="N24" s="103"/>
    </row>
    <row r="25" spans="2:14" ht="21.75" thickTop="1"/>
    <row r="35" spans="8:8" ht="30">
      <c r="H35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8" orientation="landscape" r:id="rId1"/>
  <rowBreaks count="2" manualBreakCount="2">
    <brk id="14" max="16383" man="1"/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topLeftCell="A4" zoomScaleNormal="100" zoomScaleSheetLayoutView="100" workbookViewId="0">
      <selection activeCell="D16" sqref="D16"/>
    </sheetView>
  </sheetViews>
  <sheetFormatPr defaultRowHeight="21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24" t="s">
        <v>116</v>
      </c>
      <c r="C2" s="124"/>
      <c r="D2" s="124"/>
      <c r="E2" s="124"/>
      <c r="F2" s="124"/>
      <c r="G2" s="124"/>
      <c r="H2" s="124"/>
    </row>
    <row r="3" spans="2:28" ht="30">
      <c r="B3" s="124" t="s">
        <v>45</v>
      </c>
      <c r="C3" s="124"/>
      <c r="D3" s="124"/>
      <c r="E3" s="124"/>
      <c r="F3" s="124"/>
      <c r="G3" s="124"/>
      <c r="H3" s="124"/>
    </row>
    <row r="4" spans="2:28" ht="30">
      <c r="B4" s="124" t="s">
        <v>241</v>
      </c>
      <c r="C4" s="124"/>
      <c r="D4" s="124"/>
      <c r="E4" s="124"/>
      <c r="F4" s="124"/>
      <c r="G4" s="124"/>
      <c r="H4" s="124"/>
    </row>
    <row r="5" spans="2:28" ht="64.5" customHeight="1"/>
    <row r="6" spans="2:28" ht="30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>
      <c r="B9" s="4" t="s">
        <v>77</v>
      </c>
      <c r="D9" s="29">
        <v>5450346014</v>
      </c>
      <c r="F9" s="47">
        <f>D9/$D$13</f>
        <v>0.78376410145775965</v>
      </c>
      <c r="G9" s="6"/>
      <c r="H9" s="47">
        <f>D9/'سرمایه گذاری ها'!$O$17</f>
        <v>1.9288846469160913E-2</v>
      </c>
    </row>
    <row r="10" spans="2:28" s="4" customFormat="1">
      <c r="B10" s="4" t="s">
        <v>79</v>
      </c>
      <c r="D10" s="29">
        <v>2367350374</v>
      </c>
      <c r="F10" s="47">
        <f>D10/$D$13</f>
        <v>0.34042687087165202</v>
      </c>
      <c r="G10" s="6"/>
      <c r="H10" s="47">
        <f>D10/'سرمایه گذاری ها'!$O$17</f>
        <v>8.3780842143789565E-3</v>
      </c>
    </row>
    <row r="11" spans="2:28" s="4" customFormat="1">
      <c r="B11" s="4" t="s">
        <v>78</v>
      </c>
      <c r="D11" s="29">
        <v>-865156835</v>
      </c>
      <c r="F11" s="47">
        <f>D11/$D$13</f>
        <v>-0.12441024251709357</v>
      </c>
      <c r="G11" s="6"/>
      <c r="H11" s="47">
        <f>D11/'سرمایه گذاری ها'!$O$17</f>
        <v>-3.061801456126815E-3</v>
      </c>
    </row>
    <row r="12" spans="2:28" s="4" customFormat="1">
      <c r="B12" s="4" t="s">
        <v>75</v>
      </c>
      <c r="D12" s="29">
        <v>1524819</v>
      </c>
      <c r="F12" s="47">
        <f>D12/$D$13</f>
        <v>2.1927018768183471E-4</v>
      </c>
      <c r="G12" s="6"/>
      <c r="H12" s="47">
        <f>D12/'سرمایه گذاری ها'!$O$17</f>
        <v>5.3963545633085514E-6</v>
      </c>
    </row>
    <row r="13" spans="2:28" ht="24.75" thickBot="1">
      <c r="B13" s="32" t="s">
        <v>80</v>
      </c>
      <c r="D13" s="76">
        <f>SUM(D9:D12)</f>
        <v>6954064372</v>
      </c>
      <c r="E13" s="26"/>
      <c r="F13" s="77">
        <f>SUM(F9:F12)</f>
        <v>1</v>
      </c>
      <c r="G13" s="70"/>
      <c r="H13" s="78">
        <f>SUM(H9:H12)</f>
        <v>2.4610525581976361E-2</v>
      </c>
    </row>
    <row r="14" spans="2:28" ht="21.75" thickTop="1">
      <c r="D14" s="3"/>
    </row>
    <row r="18" spans="4:4" ht="27" customHeight="1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2023-09-25T11:24:14Z</cp:lastPrinted>
  <dcterms:created xsi:type="dcterms:W3CDTF">2021-12-28T12:49:50Z</dcterms:created>
  <dcterms:modified xsi:type="dcterms:W3CDTF">2023-09-26T06:13:58Z</dcterms:modified>
</cp:coreProperties>
</file>