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Sandogh\گزارشات\گزارش ماهانه صندوق ها\1402\مرداد\دی\"/>
    </mc:Choice>
  </mc:AlternateContent>
  <xr:revisionPtr revIDLastSave="0" documentId="13_ncr:1_{758EFA0C-7142-458D-BA83-56ABBBF33ECA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صفحه اول" sheetId="17" r:id="rId1"/>
    <sheet name="سرمایه گذاری ها" sheetId="16" r:id="rId2"/>
    <sheet name="سهام" sheetId="1" r:id="rId3"/>
    <sheet name="تبعی" sheetId="2" r:id="rId4"/>
    <sheet name="اوراق مشارکت" sheetId="3" r:id="rId5"/>
    <sheet name="گواهی سپرده" sheetId="5" r:id="rId6"/>
    <sheet name="سپرده" sheetId="6" r:id="rId7"/>
    <sheet name="تعدیل قیمت" sheetId="4" r:id="rId8"/>
    <sheet name="جمع درآمدها" sheetId="15" r:id="rId9"/>
    <sheet name="سود اوراق بهادار و سپرده بانکی" sheetId="7" r:id="rId10"/>
    <sheet name="سرمایه‌گذاری در سهام" sheetId="11" r:id="rId11"/>
    <sheet name="درآمد سود سهام" sheetId="8" r:id="rId12"/>
    <sheet name="درآمد ناشی از تغییر قیمت اوراق" sheetId="9" r:id="rId13"/>
    <sheet name="درآمد ناشی از فروش" sheetId="10" r:id="rId14"/>
    <sheet name="سرمایه‌گذاری در اوراق بهادار" sheetId="12" r:id="rId15"/>
    <sheet name="درآمد سپرده بانکی" sheetId="13" r:id="rId16"/>
    <sheet name="سایر درآمدها" sheetId="14" r:id="rId17"/>
  </sheets>
  <definedNames>
    <definedName name="_xlnm.Print_Area" localSheetId="0">'صفحه اول'!$A$1:$M$33</definedName>
  </definedNames>
  <calcPr calcId="181029"/>
</workbook>
</file>

<file path=xl/calcChain.xml><?xml version="1.0" encoding="utf-8"?>
<calcChain xmlns="http://schemas.openxmlformats.org/spreadsheetml/2006/main">
  <c r="L24" i="4" l="1"/>
  <c r="H24" i="4"/>
  <c r="F24" i="4"/>
  <c r="D24" i="4"/>
  <c r="F13" i="15"/>
  <c r="D13" i="15"/>
  <c r="V26" i="11"/>
  <c r="R38" i="12"/>
  <c r="F32" i="13"/>
  <c r="J32" i="13"/>
  <c r="L31" i="6"/>
  <c r="N31" i="6"/>
  <c r="P31" i="6"/>
  <c r="R31" i="6"/>
  <c r="P31" i="3"/>
  <c r="R31" i="3"/>
  <c r="T31" i="3"/>
  <c r="V31" i="3"/>
  <c r="X31" i="3"/>
  <c r="Z31" i="3"/>
  <c r="AB31" i="3"/>
  <c r="AD31" i="3"/>
  <c r="AH31" i="3"/>
  <c r="AJ31" i="3"/>
  <c r="E25" i="1"/>
  <c r="G25" i="1"/>
  <c r="I25" i="1"/>
  <c r="K25" i="1"/>
  <c r="M25" i="1"/>
  <c r="O25" i="1"/>
  <c r="Q25" i="1"/>
  <c r="S25" i="1"/>
  <c r="W25" i="1"/>
  <c r="Y25" i="1"/>
  <c r="D13" i="14"/>
  <c r="D12" i="15" s="1"/>
  <c r="F13" i="14"/>
  <c r="D38" i="12"/>
  <c r="F38" i="12"/>
  <c r="H38" i="12"/>
  <c r="J38" i="12"/>
  <c r="L38" i="12"/>
  <c r="N38" i="12"/>
  <c r="P38" i="12"/>
  <c r="D26" i="11"/>
  <c r="F26" i="11"/>
  <c r="H26" i="11"/>
  <c r="J26" i="11"/>
  <c r="N26" i="11"/>
  <c r="P26" i="11"/>
  <c r="R26" i="11"/>
  <c r="T26" i="11"/>
  <c r="D41" i="10"/>
  <c r="F41" i="10"/>
  <c r="H41" i="10"/>
  <c r="J41" i="10"/>
  <c r="L41" i="10"/>
  <c r="N41" i="10"/>
  <c r="P41" i="10"/>
  <c r="R41" i="10"/>
  <c r="D36" i="9"/>
  <c r="F36" i="9"/>
  <c r="H36" i="9"/>
  <c r="J36" i="9"/>
  <c r="L36" i="9"/>
  <c r="N36" i="9"/>
  <c r="P36" i="9"/>
  <c r="R36" i="9"/>
  <c r="J19" i="8"/>
  <c r="L19" i="8"/>
  <c r="N19" i="8"/>
  <c r="P19" i="8"/>
  <c r="R19" i="8"/>
  <c r="T19" i="8"/>
  <c r="J31" i="7"/>
  <c r="L31" i="7"/>
  <c r="N31" i="7"/>
  <c r="P31" i="7"/>
  <c r="R31" i="7"/>
  <c r="T31" i="7"/>
  <c r="L26" i="11"/>
  <c r="F12" i="15" l="1"/>
  <c r="L14" i="5"/>
  <c r="N14" i="5"/>
  <c r="P14" i="5"/>
  <c r="V14" i="5"/>
  <c r="X14" i="5"/>
  <c r="AD14" i="5"/>
  <c r="Z14" i="5" l="1"/>
  <c r="AB14" i="5"/>
  <c r="O15" i="16" l="1"/>
  <c r="M12" i="16"/>
  <c r="O13" i="16"/>
  <c r="E15" i="16"/>
  <c r="G15" i="16" s="1"/>
  <c r="I15" i="16"/>
  <c r="K15" i="16"/>
  <c r="G13" i="16"/>
  <c r="E13" i="16"/>
  <c r="G14" i="16"/>
  <c r="E14" i="16"/>
  <c r="K12" i="16"/>
  <c r="E12" i="16"/>
  <c r="G12" i="16"/>
  <c r="I12" i="16"/>
  <c r="O12" i="16"/>
  <c r="I14" i="16"/>
  <c r="K14" i="16"/>
  <c r="R25" i="1"/>
  <c r="M14" i="16"/>
  <c r="O14" i="16"/>
  <c r="M13" i="16"/>
  <c r="K13" i="16"/>
  <c r="I13" i="16"/>
  <c r="P17" i="16"/>
  <c r="N17" i="16"/>
  <c r="L17" i="16"/>
  <c r="J17" i="16"/>
  <c r="H17" i="16"/>
  <c r="F17" i="16"/>
  <c r="D17" i="16"/>
  <c r="F10" i="15" l="1"/>
  <c r="M15" i="16"/>
  <c r="O17" i="16"/>
  <c r="E17" i="16"/>
  <c r="G17" i="16"/>
  <c r="K17" i="16"/>
  <c r="M17" i="16"/>
  <c r="I17" i="16"/>
  <c r="T13" i="6" l="1"/>
  <c r="T17" i="6"/>
  <c r="T21" i="6"/>
  <c r="T25" i="6"/>
  <c r="T29" i="6"/>
  <c r="T14" i="6"/>
  <c r="T18" i="6"/>
  <c r="T22" i="6"/>
  <c r="T26" i="6"/>
  <c r="T16" i="6"/>
  <c r="T24" i="6"/>
  <c r="T11" i="6"/>
  <c r="T15" i="6"/>
  <c r="T19" i="6"/>
  <c r="T23" i="6"/>
  <c r="T27" i="6"/>
  <c r="T12" i="6"/>
  <c r="T20" i="6"/>
  <c r="T28" i="6"/>
  <c r="H12" i="15"/>
  <c r="AL16" i="3"/>
  <c r="AL20" i="3"/>
  <c r="AL24" i="3"/>
  <c r="AL28" i="3"/>
  <c r="AL19" i="3"/>
  <c r="AL17" i="3"/>
  <c r="AL21" i="3"/>
  <c r="AL25" i="3"/>
  <c r="AL29" i="3"/>
  <c r="AL23" i="3"/>
  <c r="AL14" i="3"/>
  <c r="AL18" i="3"/>
  <c r="AL22" i="3"/>
  <c r="AL26" i="3"/>
  <c r="AL15" i="3"/>
  <c r="AL27" i="3"/>
  <c r="AA14" i="1"/>
  <c r="AA18" i="1"/>
  <c r="AA22" i="1"/>
  <c r="AA17" i="1"/>
  <c r="AA15" i="1"/>
  <c r="AA19" i="1"/>
  <c r="AA23" i="1"/>
  <c r="AA21" i="1"/>
  <c r="AA12" i="1"/>
  <c r="AA16" i="1"/>
  <c r="AA20" i="1"/>
  <c r="AA13" i="1"/>
  <c r="T10" i="6"/>
  <c r="AL13" i="3"/>
  <c r="AA11" i="1"/>
  <c r="F9" i="15"/>
  <c r="F11" i="15"/>
  <c r="H9" i="15"/>
  <c r="H11" i="15"/>
  <c r="H10" i="15"/>
  <c r="Q13" i="16"/>
  <c r="Q15" i="16"/>
  <c r="Q17" i="16"/>
  <c r="Q16" i="16"/>
  <c r="Q12" i="16"/>
  <c r="Q14" i="16"/>
  <c r="H13" i="15" l="1"/>
  <c r="T31" i="6"/>
  <c r="AL31" i="3"/>
  <c r="AA25" i="1"/>
  <c r="AF14" i="5"/>
</calcChain>
</file>

<file path=xl/sharedStrings.xml><?xml version="1.0" encoding="utf-8"?>
<sst xmlns="http://schemas.openxmlformats.org/spreadsheetml/2006/main" count="1006" uniqueCount="264">
  <si>
    <t>صورت وضعیت پورتفوی</t>
  </si>
  <si>
    <t>نام شرکت</t>
  </si>
  <si>
    <t>1400/08/30</t>
  </si>
  <si>
    <t>تغییرات طی دوره</t>
  </si>
  <si>
    <t>1400/09/30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</si>
  <si>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</si>
  <si>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</si>
  <si>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</si>
  <si>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</si>
  <si>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</si>
  <si>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</si>
  <si>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</si>
  <si>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</si>
  <si>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سیمان‌ صوفیان‌</t>
  </si>
  <si>
    <t>فولاد مبارکه اصفهان</t>
  </si>
  <si>
    <t>تعداد اوراق تبعی</t>
  </si>
  <si>
    <t>قیمت اعمال</t>
  </si>
  <si>
    <t>تاریخ اعمال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</si>
  <si>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</si>
  <si>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</si>
  <si>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</si>
  <si>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</si>
  <si>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</si>
  <si>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</si>
  <si>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</si>
  <si>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</si>
  <si>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</si>
  <si>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قیمت پایانی</t>
  </si>
  <si>
    <t>قیمت پس از تعدیل</t>
  </si>
  <si>
    <t>درصد تعدیل</t>
  </si>
  <si>
    <t>ارزش ناشی از تعدیل قیمت</t>
  </si>
  <si>
    <t>دلایل</t>
  </si>
  <si>
    <t>اطلاعات اوراق گواهی سپرده</t>
  </si>
  <si>
    <t>سرمایه‌گذاری در اوراق گواهی سپرده بانکی</t>
  </si>
  <si>
    <t>نرخ فروش</t>
  </si>
  <si>
    <t>درصد به کل دارایی‌ها</t>
  </si>
  <si>
    <t>سپرده</t>
  </si>
  <si>
    <t>مشخصات حساب بانکی</t>
  </si>
  <si>
    <t>نوع حساب</t>
  </si>
  <si>
    <t>تاریخ افتتاح</t>
  </si>
  <si>
    <t>مبلغ</t>
  </si>
  <si>
    <t>افزایش</t>
  </si>
  <si>
    <t>کاهش</t>
  </si>
  <si>
    <t>سپرده کوتاه مدت</t>
  </si>
  <si>
    <t>بانک پارسیان ملاصدرا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</si>
  <si>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</si>
  <si>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</si>
  <si>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</si>
  <si>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</si>
  <si>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</si>
  <si>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</si>
  <si>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</si>
  <si>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</si>
  <si>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</si>
  <si>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</si>
  <si>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</si>
  <si>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</si>
  <si>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</si>
  <si>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</si>
  <si>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</si>
  <si>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1400/02/22</t>
  </si>
  <si>
    <t>بهای فروش</t>
  </si>
  <si>
    <t>ارزش دفتری</t>
  </si>
  <si>
    <t>سود و زیان ناشی از تغییر قیمت</t>
  </si>
  <si>
    <t>سود و زیان ناشی از فروش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</si>
  <si>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</si>
  <si>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</si>
  <si>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</si>
  <si>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</si>
  <si>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</si>
  <si>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</si>
  <si>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</si>
  <si>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</si>
  <si>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</si>
  <si>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</si>
  <si>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</si>
  <si>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تعدیل کارمزد کارگزار</t>
  </si>
  <si>
    <t>سرمایه‌گذاری در سهام</t>
  </si>
  <si>
    <t>سرمایه‌گذاری در اوراق بهادار</t>
  </si>
  <si>
    <t>درآمد سپرده بانکی</t>
  </si>
  <si>
    <t>جمع کل</t>
  </si>
  <si>
    <t>1. سرمایه گذاری ها</t>
  </si>
  <si>
    <t>1.1. سرمایه گذاری در سهام و حق تقدم سهام</t>
  </si>
  <si>
    <t>سهام و حق تقدم</t>
  </si>
  <si>
    <t>اوراق تبعی</t>
  </si>
  <si>
    <t>اوراق بدهی</t>
  </si>
  <si>
    <t>نام دارایی</t>
  </si>
  <si>
    <t>تاریخ سررسید</t>
  </si>
  <si>
    <t>گواهی سپرده</t>
  </si>
  <si>
    <t>طبقه دارایی</t>
  </si>
  <si>
    <t>افزایش طی دوره</t>
  </si>
  <si>
    <t>کاهش طی دوره</t>
  </si>
  <si>
    <t>1.2. سرمایه گذاری در اوراق تبعی</t>
  </si>
  <si>
    <t>1.5. سرمایه گذاری در سپرده های بانکی</t>
  </si>
  <si>
    <t>2. اوراق بهاداری که ارزش آنها در تاریخ گزارش تعدیل شده اند</t>
  </si>
  <si>
    <t>بله</t>
  </si>
  <si>
    <t>اسنادخزانه-م1بودجه00-030821</t>
  </si>
  <si>
    <t>اسنادخزانه-م6بودجه00-030723</t>
  </si>
  <si>
    <t>اسنادخزانه-م7بودجه00-030912</t>
  </si>
  <si>
    <t>بانک آینده سمنان</t>
  </si>
  <si>
    <t>سپرده بلند مدت</t>
  </si>
  <si>
    <t>1399/02/15</t>
  </si>
  <si>
    <t>بانک ایران زمین انقلاب</t>
  </si>
  <si>
    <t>بانک دی ناصرخسرو</t>
  </si>
  <si>
    <t>1.3. سرمایه گذاری در اوراق بهادار با درآمد ثابت یا علل الحساب</t>
  </si>
  <si>
    <t>1.4. سرمایه گذاری در  گواهی سپرده بانکی</t>
  </si>
  <si>
    <t>3. درآمد حاصل از سرمایه گذاری ها</t>
  </si>
  <si>
    <t>3.1. سود اوراق بدهی و سپرده های بانکی</t>
  </si>
  <si>
    <t>3.2. درآمد حاصل سرمایه گذاری در سهام و حق تقدم</t>
  </si>
  <si>
    <t>3.2.1. درآمد حاصل از سود سهام</t>
  </si>
  <si>
    <t>3.3. درآمد حاصل از تغییر قیمت اوراق بهادار</t>
  </si>
  <si>
    <t>3.4. درآمد حاصل از فروش اوراق بهادار</t>
  </si>
  <si>
    <t>3.5. درآمد حاصل از سرمایه گذاری در اوراق بهادار با درآمد ثابت</t>
  </si>
  <si>
    <t>3.6. درآمد حاصل از سپرده های بانکی</t>
  </si>
  <si>
    <t>3.7.  سایر درآمدها</t>
  </si>
  <si>
    <t>سپرده های بانکی</t>
  </si>
  <si>
    <t>صندوق سرمایه‌گذاری گنجینه الماس بیمه دی</t>
  </si>
  <si>
    <t>صنایع پتروشیمی کرمانشاه</t>
  </si>
  <si>
    <t>نفت ایرانول</t>
  </si>
  <si>
    <t>اسنادخزانه-م2بودجه00-031024</t>
  </si>
  <si>
    <t>1403/10/24</t>
  </si>
  <si>
    <t>مشارکت ش تهران012-3ماهه18%</t>
  </si>
  <si>
    <t>اسنادخزانه-م5بودجه00-030626</t>
  </si>
  <si>
    <t xml:space="preserve">بانک ایران زمین </t>
  </si>
  <si>
    <t>114-840-1396301-1</t>
  </si>
  <si>
    <t>0205489190004</t>
  </si>
  <si>
    <t>1400/04/16</t>
  </si>
  <si>
    <t>47000989203600</t>
  </si>
  <si>
    <t>1398/10/04</t>
  </si>
  <si>
    <t>0202878984001</t>
  </si>
  <si>
    <t>1394/11/10</t>
  </si>
  <si>
    <t>بانک آینده مرکزی</t>
  </si>
  <si>
    <t>0203653785004</t>
  </si>
  <si>
    <t>1400/01/24</t>
  </si>
  <si>
    <t>0800499010004</t>
  </si>
  <si>
    <t>معین برای سایر درآمدهای تنزیل سود بانک</t>
  </si>
  <si>
    <t>پالایش نفت لاوان</t>
  </si>
  <si>
    <t>اسناد خزانه-م9بودجه00-031101</t>
  </si>
  <si>
    <t>114-840-1396301-2</t>
  </si>
  <si>
    <t>1401/05/04</t>
  </si>
  <si>
    <t>پتروشیمی خراسان</t>
  </si>
  <si>
    <t>مرابحه عام دولت112-ش.خ 040408</t>
  </si>
  <si>
    <t>1401/06/08</t>
  </si>
  <si>
    <t>1404/04/07</t>
  </si>
  <si>
    <t>مرابحه عام دولت111-ش.خ 021008</t>
  </si>
  <si>
    <t>1402/10/08</t>
  </si>
  <si>
    <t>گواهی اعتبار مولد شهر0203</t>
  </si>
  <si>
    <t>اسنادخزانه-م3بودجه00-030418</t>
  </si>
  <si>
    <t>گواهی سپرده بانک آینده 1401/06/14</t>
  </si>
  <si>
    <t>گواهی سپرده خاورمیانه 1401/06/10</t>
  </si>
  <si>
    <t>گواهی سپرده  بانک سامان  1401/06/09</t>
  </si>
  <si>
    <t xml:space="preserve">بانک خاورمیانه نیایش </t>
  </si>
  <si>
    <t>1013-10-810-707074697</t>
  </si>
  <si>
    <t>1401/06/09</t>
  </si>
  <si>
    <t>بانک سامان ملاصدرا</t>
  </si>
  <si>
    <t>829-810-4003803-1</t>
  </si>
  <si>
    <t>0303499153004</t>
  </si>
  <si>
    <t>قرض الحسنه</t>
  </si>
  <si>
    <t>1401/07/16</t>
  </si>
  <si>
    <t>اسناد خزانه-م1بودجه01-040326</t>
  </si>
  <si>
    <t>1401/02/26</t>
  </si>
  <si>
    <t>گام بانک صادرات ایران0207</t>
  </si>
  <si>
    <t>1401/04/01</t>
  </si>
  <si>
    <t>1402/07/30</t>
  </si>
  <si>
    <t>اسناد خزانه-م3بودجه01-040520</t>
  </si>
  <si>
    <t>1401/05/18</t>
  </si>
  <si>
    <t>اسنادخزانه-م9بودجه99-020316</t>
  </si>
  <si>
    <t>1404/03/26</t>
  </si>
  <si>
    <t>1404/05/20</t>
  </si>
  <si>
    <t xml:space="preserve">  </t>
  </si>
  <si>
    <t>صنعتی مینو</t>
  </si>
  <si>
    <t>سیمان ساوه</t>
  </si>
  <si>
    <t>بین المللی توسعه ص. معادن غدیر</t>
  </si>
  <si>
    <t>گواهی اعتبار مولد سامان0207</t>
  </si>
  <si>
    <t>گواهی اعتبارمولد رفاه0208</t>
  </si>
  <si>
    <t>اسنادخزانه-م10بودجه99-020807</t>
  </si>
  <si>
    <t>1399/11/21</t>
  </si>
  <si>
    <t>1402/08/07</t>
  </si>
  <si>
    <t>گام بانک اقتصاد نوین0205</t>
  </si>
  <si>
    <t>1402/05/31</t>
  </si>
  <si>
    <t>1400/04/14</t>
  </si>
  <si>
    <t>1403/09/12</t>
  </si>
  <si>
    <t>1403/07/23</t>
  </si>
  <si>
    <t>اسنادخزانه-م8بودجه99-020606</t>
  </si>
  <si>
    <t>1399/07/06</t>
  </si>
  <si>
    <t>1402/06/06</t>
  </si>
  <si>
    <t>مدیریت نوسانات NAV</t>
  </si>
  <si>
    <t>سیمان‌هرمزگان‌</t>
  </si>
  <si>
    <t>اسنادخزانه-م5بودجه99-020218</t>
  </si>
  <si>
    <t>1402/02/18</t>
  </si>
  <si>
    <t>شماره حساب</t>
  </si>
  <si>
    <t>روز دریافت سود</t>
  </si>
  <si>
    <t xml:space="preserve">شماره حساب </t>
  </si>
  <si>
    <t>کشاورزی و دامپروری فجر اصفهان</t>
  </si>
  <si>
    <t>اسنادخزانه-م21بودجه98-020906</t>
  </si>
  <si>
    <t>اسنادخزانه-م11بودجه99-020906</t>
  </si>
  <si>
    <t>بانک پاسارگاد ملاصدرا</t>
  </si>
  <si>
    <t>211307164312072</t>
  </si>
  <si>
    <t>1402/02/10</t>
  </si>
  <si>
    <t>موسسه اعتباری ملل نارمک</t>
  </si>
  <si>
    <t>026660357000000008</t>
  </si>
  <si>
    <t>211307164312071</t>
  </si>
  <si>
    <t>1402/02/09</t>
  </si>
  <si>
    <t>026660357000000023</t>
  </si>
  <si>
    <t>1402/02/20</t>
  </si>
  <si>
    <t xml:space="preserve">211307164312073 </t>
  </si>
  <si>
    <t>1402/02/13</t>
  </si>
  <si>
    <t>2118100164312071</t>
  </si>
  <si>
    <t>026610277000000401</t>
  </si>
  <si>
    <t>-</t>
  </si>
  <si>
    <t>1402/02/30</t>
  </si>
  <si>
    <t>شیر پگاه آذربایجان شرقی</t>
  </si>
  <si>
    <t>داروسازی‌ فارابی‌</t>
  </si>
  <si>
    <t>گام بانک اقتصاد نوین0204</t>
  </si>
  <si>
    <t>اسنادخزانه-م4بودجه01-040917</t>
  </si>
  <si>
    <t>1401/12/08</t>
  </si>
  <si>
    <t>1404/09/16</t>
  </si>
  <si>
    <t>اسنادخزانه-م20بودجه98-020806</t>
  </si>
  <si>
    <t>1399/02/20</t>
  </si>
  <si>
    <t>1402/08/06</t>
  </si>
  <si>
    <t>اسنادخزانه-م6بودجه01-030814</t>
  </si>
  <si>
    <t>1401/12/10</t>
  </si>
  <si>
    <t>1403/08/14</t>
  </si>
  <si>
    <t>اسنادخزانه-م5بودجه01-041015</t>
  </si>
  <si>
    <t>1404/10/14</t>
  </si>
  <si>
    <t>1402/03/10</t>
  </si>
  <si>
    <t xml:space="preserve"> 1402/04/31</t>
  </si>
  <si>
    <t>بانک ملت</t>
  </si>
  <si>
    <t>پالایش نفت اصفهان</t>
  </si>
  <si>
    <t>سیمان‌ بهبهان‌</t>
  </si>
  <si>
    <t>بانک گردشگری اقدسیه</t>
  </si>
  <si>
    <t>141.1405.1452725.1</t>
  </si>
  <si>
    <t>1402/04/12</t>
  </si>
  <si>
    <t xml:space="preserve">141.1405.1452725.2 </t>
  </si>
  <si>
    <t>1402/04/13</t>
  </si>
  <si>
    <t>141.9967.1452725.1</t>
  </si>
  <si>
    <t>1402/04/30</t>
  </si>
  <si>
    <t>1402/04/14</t>
  </si>
  <si>
    <t>1402/04/10</t>
  </si>
  <si>
    <t>1402/04/27</t>
  </si>
  <si>
    <t>1402/04/29</t>
  </si>
  <si>
    <t>برای ماه منتهی به  1402/05/31</t>
  </si>
  <si>
    <t xml:space="preserve"> 1402/05/31</t>
  </si>
  <si>
    <t>از ابتدای سال مالی تا  1402/05/31</t>
  </si>
  <si>
    <t>1403/08/21</t>
  </si>
  <si>
    <t>اسنادخزانه-م7بودجه99-020704</t>
  </si>
  <si>
    <t>1399/09/25</t>
  </si>
  <si>
    <t>1402/07/04</t>
  </si>
  <si>
    <t xml:space="preserve">141.1405.1452725.3 </t>
  </si>
  <si>
    <t>1402/05/07</t>
  </si>
  <si>
    <t>3.51%</t>
  </si>
  <si>
    <t>2.87%</t>
  </si>
  <si>
    <t>0.63%</t>
  </si>
  <si>
    <t>3.78%</t>
  </si>
  <si>
    <t>0.28%</t>
  </si>
  <si>
    <t>0.41%</t>
  </si>
  <si>
    <t>4.34%</t>
  </si>
  <si>
    <t>0.42%</t>
  </si>
  <si>
    <t>2.59%</t>
  </si>
  <si>
    <t>2.98%</t>
  </si>
  <si>
    <t>4.10%</t>
  </si>
  <si>
    <t>2.58%</t>
  </si>
  <si>
    <t>1.80%</t>
  </si>
  <si>
    <t>-2.04%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</si>
</sst>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25" x14ac:knownFonts="1">
    <font>
      <sz val="11"/>
      <name val="Calibri"/>
    </font>
    <font>
      <sz val="11"/>
      <name val="Calibri"/>
      <family val="2"/>
    </font>
    <font>
      <sz val="12"/>
      <name val="B Zar"/>
      <charset val="178"/>
    </font>
    <font>
      <b/>
      <sz val="18"/>
      <color rgb="FF000000"/>
      <name val="B Zar"/>
      <charset val="178"/>
    </font>
    <font>
      <b/>
      <sz val="12"/>
      <name val="B Zar"/>
      <charset val="178"/>
    </font>
    <font>
      <sz val="12"/>
      <name val="B Nazanin"/>
      <charset val="178"/>
    </font>
    <font>
      <b/>
      <sz val="18"/>
      <color rgb="FF000000"/>
      <name val="B Nazanin"/>
      <charset val="178"/>
    </font>
    <font>
      <b/>
      <sz val="24"/>
      <color rgb="FF000000"/>
      <name val="B Zar"/>
      <charset val="178"/>
    </font>
    <font>
      <b/>
      <sz val="16"/>
      <color rgb="FF000000"/>
      <name val="B Zar"/>
      <charset val="178"/>
    </font>
    <font>
      <b/>
      <sz val="14"/>
      <name val="B Zar"/>
      <charset val="178"/>
    </font>
    <font>
      <b/>
      <sz val="16"/>
      <name val="B Zar"/>
      <charset val="178"/>
    </font>
    <font>
      <b/>
      <sz val="14"/>
      <color rgb="FF000000"/>
      <name val="B Zar"/>
      <charset val="178"/>
    </font>
    <font>
      <b/>
      <sz val="12"/>
      <color rgb="FF000000"/>
      <name val="B Zar"/>
      <charset val="178"/>
    </font>
    <font>
      <sz val="15"/>
      <name val="B Zar"/>
      <charset val="178"/>
    </font>
    <font>
      <b/>
      <sz val="15"/>
      <color rgb="FF000000"/>
      <name val="B Zar"/>
      <charset val="178"/>
    </font>
    <font>
      <b/>
      <sz val="18"/>
      <name val="B Zar"/>
      <charset val="178"/>
    </font>
    <font>
      <b/>
      <sz val="20"/>
      <name val="B Zar"/>
      <charset val="178"/>
    </font>
    <font>
      <b/>
      <sz val="20"/>
      <color rgb="FF000000"/>
      <name val="B Zar"/>
      <charset val="178"/>
    </font>
    <font>
      <b/>
      <u/>
      <sz val="14"/>
      <name val="B Zar"/>
      <charset val="178"/>
    </font>
    <font>
      <sz val="16"/>
      <name val="B Zar"/>
      <charset val="178"/>
    </font>
    <font>
      <b/>
      <sz val="24"/>
      <name val="B Zar"/>
      <charset val="178"/>
    </font>
    <font>
      <b/>
      <sz val="26"/>
      <color rgb="FF000000"/>
      <name val="B Zar"/>
      <charset val="178"/>
    </font>
    <font>
      <sz val="22"/>
      <name val="B Zar"/>
      <charset val="178"/>
    </font>
    <font>
      <b/>
      <sz val="22"/>
      <name val="B Zar"/>
      <charset val="178"/>
    </font>
    <font>
      <sz val="12"/>
      <name val="B Nazanin"/>
      <charset val="17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4">
    <xf numFmtId="0" fontId="0" fillId="0" borderId="0" xfId="0"/>
    <xf numFmtId="0" fontId="2" fillId="0" borderId="0" xfId="0" applyFont="1"/>
    <xf numFmtId="0" fontId="4" fillId="0" borderId="0" xfId="0" applyFont="1"/>
    <xf numFmtId="3" fontId="4" fillId="0" borderId="0" xfId="0" applyNumberFormat="1" applyFont="1"/>
    <xf numFmtId="0" fontId="4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/>
    </xf>
    <xf numFmtId="10" fontId="4" fillId="0" borderId="0" xfId="0" applyNumberFormat="1" applyFont="1" applyAlignment="1">
      <alignment horizontal="right"/>
    </xf>
    <xf numFmtId="3" fontId="4" fillId="0" borderId="3" xfId="0" applyNumberFormat="1" applyFont="1" applyBorder="1"/>
    <xf numFmtId="3" fontId="4" fillId="0" borderId="4" xfId="0" applyNumberFormat="1" applyFont="1" applyBorder="1"/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 indent="1" readingOrder="2"/>
    </xf>
    <xf numFmtId="0" fontId="5" fillId="0" borderId="0" xfId="0" applyFont="1"/>
    <xf numFmtId="0" fontId="2" fillId="0" borderId="0" xfId="0" applyFont="1" applyAlignment="1">
      <alignment wrapText="1"/>
    </xf>
    <xf numFmtId="0" fontId="3" fillId="0" borderId="0" xfId="0" applyFont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5" fillId="0" borderId="2" xfId="0" applyFont="1" applyBorder="1"/>
    <xf numFmtId="0" fontId="6" fillId="0" borderId="0" xfId="0" applyFont="1" applyAlignment="1">
      <alignment vertical="center"/>
    </xf>
    <xf numFmtId="0" fontId="6" fillId="0" borderId="2" xfId="0" applyFont="1" applyBorder="1" applyAlignment="1">
      <alignment vertical="center"/>
    </xf>
    <xf numFmtId="0" fontId="2" fillId="0" borderId="4" xfId="0" applyFont="1" applyBorder="1"/>
    <xf numFmtId="0" fontId="6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9" fillId="0" borderId="0" xfId="0" applyFont="1"/>
    <xf numFmtId="0" fontId="10" fillId="0" borderId="0" xfId="0" applyFont="1"/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wrapText="1"/>
    </xf>
    <xf numFmtId="0" fontId="4" fillId="0" borderId="0" xfId="0" applyFont="1" applyAlignment="1">
      <alignment horizontal="right" vertical="center" wrapText="1"/>
    </xf>
    <xf numFmtId="3" fontId="4" fillId="0" borderId="0" xfId="0" applyNumberFormat="1" applyFont="1" applyAlignment="1">
      <alignment vertical="center" wrapText="1"/>
    </xf>
    <xf numFmtId="0" fontId="4" fillId="0" borderId="4" xfId="0" applyFont="1" applyBorder="1"/>
    <xf numFmtId="10" fontId="4" fillId="0" borderId="4" xfId="2" applyNumberFormat="1" applyFont="1" applyBorder="1"/>
    <xf numFmtId="10" fontId="4" fillId="0" borderId="0" xfId="0" applyNumberFormat="1" applyFont="1" applyAlignment="1">
      <alignment vertical="center" wrapText="1"/>
    </xf>
    <xf numFmtId="0" fontId="4" fillId="0" borderId="0" xfId="0" applyFont="1" applyAlignment="1">
      <alignment horizontal="center" vertical="center" readingOrder="2"/>
    </xf>
    <xf numFmtId="0" fontId="4" fillId="0" borderId="0" xfId="0" applyFont="1" applyAlignment="1">
      <alignment horizontal="center" vertical="center" wrapText="1" readingOrder="2"/>
    </xf>
    <xf numFmtId="3" fontId="4" fillId="0" borderId="0" xfId="0" applyNumberFormat="1" applyFont="1" applyAlignment="1">
      <alignment horizontal="center" vertical="center" wrapText="1" readingOrder="2"/>
    </xf>
    <xf numFmtId="0" fontId="10" fillId="0" borderId="0" xfId="0" applyFont="1" applyAlignment="1">
      <alignment horizontal="center" vertical="center" wrapText="1" readingOrder="2"/>
    </xf>
    <xf numFmtId="3" fontId="4" fillId="0" borderId="0" xfId="0" applyNumberFormat="1" applyFont="1" applyAlignment="1">
      <alignment horizontal="left" vertical="center" wrapText="1" readingOrder="1"/>
    </xf>
    <xf numFmtId="0" fontId="4" fillId="0" borderId="0" xfId="0" applyFont="1" applyAlignment="1">
      <alignment horizontal="left" vertical="center" wrapText="1" readingOrder="1"/>
    </xf>
    <xf numFmtId="0" fontId="10" fillId="0" borderId="2" xfId="0" applyFont="1" applyBorder="1" applyAlignment="1">
      <alignment horizontal="center" vertical="center" wrapText="1" readingOrder="2"/>
    </xf>
    <xf numFmtId="0" fontId="4" fillId="0" borderId="2" xfId="0" applyFont="1" applyBorder="1" applyAlignment="1">
      <alignment wrapText="1"/>
    </xf>
    <xf numFmtId="3" fontId="4" fillId="0" borderId="4" xfId="0" applyNumberFormat="1" applyFont="1" applyBorder="1" applyAlignment="1">
      <alignment horizontal="center" vertical="center" wrapText="1" readingOrder="2"/>
    </xf>
    <xf numFmtId="0" fontId="10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4" fillId="0" borderId="3" xfId="0" applyFont="1" applyBorder="1"/>
    <xf numFmtId="10" fontId="4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wrapText="1"/>
    </xf>
    <xf numFmtId="10" fontId="4" fillId="0" borderId="0" xfId="0" applyNumberFormat="1" applyFont="1" applyAlignment="1">
      <alignment wrapText="1"/>
    </xf>
    <xf numFmtId="0" fontId="13" fillId="0" borderId="0" xfId="0" applyFont="1" applyAlignment="1">
      <alignment wrapText="1"/>
    </xf>
    <xf numFmtId="0" fontId="13" fillId="0" borderId="3" xfId="0" applyFont="1" applyBorder="1" applyAlignment="1">
      <alignment wrapText="1"/>
    </xf>
    <xf numFmtId="3" fontId="4" fillId="0" borderId="3" xfId="0" applyNumberFormat="1" applyFont="1" applyBorder="1" applyAlignment="1">
      <alignment wrapText="1"/>
    </xf>
    <xf numFmtId="0" fontId="10" fillId="0" borderId="3" xfId="0" applyFont="1" applyBorder="1" applyAlignment="1">
      <alignment wrapText="1"/>
    </xf>
    <xf numFmtId="0" fontId="3" fillId="0" borderId="0" xfId="0" applyFont="1" applyAlignment="1">
      <alignment horizontal="left" vertical="center" readingOrder="2"/>
    </xf>
    <xf numFmtId="0" fontId="15" fillId="0" borderId="0" xfId="0" applyFont="1"/>
    <xf numFmtId="0" fontId="7" fillId="0" borderId="0" xfId="0" applyFont="1" applyAlignment="1">
      <alignment horizontal="center" vertical="center"/>
    </xf>
    <xf numFmtId="0" fontId="16" fillId="0" borderId="0" xfId="0" applyFont="1"/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wrapText="1"/>
    </xf>
    <xf numFmtId="0" fontId="9" fillId="0" borderId="3" xfId="0" applyFont="1" applyBorder="1" applyAlignment="1">
      <alignment wrapText="1"/>
    </xf>
    <xf numFmtId="0" fontId="15" fillId="0" borderId="0" xfId="0" applyFont="1" applyAlignment="1">
      <alignment horizontal="center" vertical="center" readingOrder="2"/>
    </xf>
    <xf numFmtId="0" fontId="11" fillId="0" borderId="0" xfId="0" applyFont="1" applyAlignment="1">
      <alignment horizontal="right" vertical="center" indent="1" readingOrder="2"/>
    </xf>
    <xf numFmtId="0" fontId="11" fillId="0" borderId="0" xfId="0" applyFont="1" applyAlignment="1">
      <alignment horizontal="center" vertical="center"/>
    </xf>
    <xf numFmtId="10" fontId="4" fillId="0" borderId="0" xfId="0" applyNumberFormat="1" applyFont="1" applyAlignment="1">
      <alignment horizontal="center"/>
    </xf>
    <xf numFmtId="165" fontId="9" fillId="0" borderId="0" xfId="1" applyNumberFormat="1" applyFont="1"/>
    <xf numFmtId="165" fontId="9" fillId="0" borderId="4" xfId="0" applyNumberFormat="1" applyFont="1" applyBorder="1"/>
    <xf numFmtId="10" fontId="9" fillId="0" borderId="0" xfId="2" applyNumberFormat="1" applyFont="1"/>
    <xf numFmtId="0" fontId="10" fillId="0" borderId="4" xfId="0" applyFont="1" applyBorder="1" applyAlignment="1">
      <alignment vertical="center"/>
    </xf>
    <xf numFmtId="0" fontId="4" fillId="0" borderId="0" xfId="0" applyFont="1" applyAlignment="1">
      <alignment horizontal="right" wrapText="1"/>
    </xf>
    <xf numFmtId="0" fontId="4" fillId="0" borderId="3" xfId="0" applyFont="1" applyBorder="1" applyAlignment="1">
      <alignment horizontal="right" wrapText="1"/>
    </xf>
    <xf numFmtId="3" fontId="4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3" fontId="9" fillId="0" borderId="4" xfId="0" applyNumberFormat="1" applyFont="1" applyBorder="1"/>
    <xf numFmtId="9" fontId="9" fillId="0" borderId="4" xfId="2" applyFont="1" applyBorder="1" applyAlignment="1">
      <alignment horizontal="center"/>
    </xf>
    <xf numFmtId="10" fontId="9" fillId="0" borderId="4" xfId="2" applyNumberFormat="1" applyFont="1" applyBorder="1" applyAlignment="1">
      <alignment horizontal="center"/>
    </xf>
    <xf numFmtId="0" fontId="17" fillId="0" borderId="0" xfId="0" applyFont="1" applyAlignment="1">
      <alignment horizontal="right" vertical="center" indent="1" readingOrder="2"/>
    </xf>
    <xf numFmtId="0" fontId="17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3" fontId="16" fillId="0" borderId="0" xfId="0" applyNumberFormat="1" applyFont="1"/>
    <xf numFmtId="10" fontId="16" fillId="0" borderId="0" xfId="0" applyNumberFormat="1" applyFont="1" applyAlignment="1">
      <alignment horizontal="right"/>
    </xf>
    <xf numFmtId="3" fontId="16" fillId="0" borderId="4" xfId="0" applyNumberFormat="1" applyFont="1" applyBorder="1"/>
    <xf numFmtId="0" fontId="16" fillId="0" borderId="0" xfId="0" applyFont="1" applyAlignment="1">
      <alignment horizontal="right"/>
    </xf>
    <xf numFmtId="10" fontId="4" fillId="0" borderId="4" xfId="2" applyNumberFormat="1" applyFont="1" applyBorder="1" applyAlignment="1">
      <alignment horizontal="center"/>
    </xf>
    <xf numFmtId="10" fontId="16" fillId="0" borderId="4" xfId="2" applyNumberFormat="1" applyFont="1" applyBorder="1"/>
    <xf numFmtId="10" fontId="9" fillId="0" borderId="4" xfId="2" applyNumberFormat="1" applyFont="1" applyBorder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top" wrapText="1"/>
    </xf>
    <xf numFmtId="0" fontId="15" fillId="0" borderId="0" xfId="0" applyFont="1" applyAlignment="1">
      <alignment horizontal="center" vertical="center"/>
    </xf>
    <xf numFmtId="0" fontId="20" fillId="0" borderId="0" xfId="0" applyFont="1"/>
    <xf numFmtId="0" fontId="19" fillId="0" borderId="0" xfId="0" applyFont="1" applyAlignment="1">
      <alignment vertical="center" wrapText="1"/>
    </xf>
    <xf numFmtId="0" fontId="18" fillId="0" borderId="0" xfId="0" applyFont="1" applyAlignment="1">
      <alignment vertical="center"/>
    </xf>
    <xf numFmtId="0" fontId="21" fillId="0" borderId="0" xfId="0" applyFont="1" applyAlignment="1">
      <alignment horizontal="right" vertical="center" indent="1" readingOrder="2"/>
    </xf>
    <xf numFmtId="0" fontId="21" fillId="0" borderId="0" xfId="0" applyFont="1" applyAlignment="1">
      <alignment horizontal="center" vertical="center"/>
    </xf>
    <xf numFmtId="0" fontId="22" fillId="0" borderId="0" xfId="0" applyFont="1"/>
    <xf numFmtId="0" fontId="22" fillId="0" borderId="0" xfId="0" applyFont="1" applyAlignment="1">
      <alignment horizontal="center" vertical="center"/>
    </xf>
    <xf numFmtId="165" fontId="22" fillId="0" borderId="0" xfId="1" applyNumberFormat="1" applyFont="1" applyAlignment="1">
      <alignment horizontal="center" vertical="center"/>
    </xf>
    <xf numFmtId="0" fontId="23" fillId="0" borderId="0" xfId="0" applyFont="1"/>
    <xf numFmtId="0" fontId="22" fillId="0" borderId="4" xfId="0" applyFont="1" applyBorder="1" applyAlignment="1">
      <alignment horizontal="center" vertical="center"/>
    </xf>
    <xf numFmtId="165" fontId="22" fillId="0" borderId="4" xfId="1" applyNumberFormat="1" applyFont="1" applyBorder="1" applyAlignment="1">
      <alignment horizontal="center" vertical="center"/>
    </xf>
    <xf numFmtId="0" fontId="4" fillId="0" borderId="3" xfId="0" applyFont="1" applyBorder="1" applyAlignment="1">
      <alignment vertical="center" wrapText="1"/>
    </xf>
    <xf numFmtId="3" fontId="4" fillId="0" borderId="3" xfId="0" applyNumberFormat="1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3" fontId="4" fillId="0" borderId="4" xfId="0" applyNumberFormat="1" applyFont="1" applyBorder="1" applyAlignment="1">
      <alignment vertical="center" wrapText="1"/>
    </xf>
    <xf numFmtId="10" fontId="3" fillId="0" borderId="0" xfId="0" applyNumberFormat="1" applyFont="1" applyAlignment="1">
      <alignment horizontal="center" vertical="center"/>
    </xf>
    <xf numFmtId="10" fontId="15" fillId="0" borderId="0" xfId="0" applyNumberFormat="1" applyFont="1" applyAlignment="1">
      <alignment wrapText="1"/>
    </xf>
    <xf numFmtId="0" fontId="3" fillId="0" borderId="0" xfId="0" applyFont="1" applyAlignment="1">
      <alignment horizontal="center"/>
    </xf>
    <xf numFmtId="0" fontId="24" fillId="0" borderId="0" xfId="0" applyFont="1"/>
    <xf numFmtId="165" fontId="22" fillId="0" borderId="4" xfId="0" applyNumberFormat="1" applyFont="1" applyBorder="1" applyAlignment="1">
      <alignment horizontal="center" vertical="center"/>
    </xf>
    <xf numFmtId="165" fontId="3" fillId="0" borderId="0" xfId="1" applyNumberFormat="1" applyFont="1" applyBorder="1" applyAlignment="1">
      <alignment horizontal="center" vertical="center"/>
    </xf>
    <xf numFmtId="10" fontId="3" fillId="0" borderId="0" xfId="1" applyNumberFormat="1" applyFont="1" applyBorder="1" applyAlignment="1">
      <alignment horizontal="center" vertical="center"/>
    </xf>
    <xf numFmtId="10" fontId="16" fillId="0" borderId="0" xfId="2" applyNumberFormat="1" applyFont="1" applyBorder="1"/>
    <xf numFmtId="0" fontId="4" fillId="0" borderId="0" xfId="0" applyFont="1" applyAlignment="1">
      <alignment horizontal="center" wrapText="1"/>
    </xf>
    <xf numFmtId="0" fontId="11" fillId="0" borderId="0" xfId="0" applyFont="1" applyAlignment="1">
      <alignment horizontal="center" vertical="center" wrapText="1"/>
    </xf>
    <xf numFmtId="165" fontId="23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wrapText="1"/>
    </xf>
    <xf numFmtId="3" fontId="4" fillId="0" borderId="4" xfId="0" applyNumberFormat="1" applyFont="1" applyBorder="1" applyAlignment="1">
      <alignment wrapText="1"/>
    </xf>
    <xf numFmtId="10" fontId="4" fillId="0" borderId="4" xfId="2" applyNumberFormat="1" applyFont="1" applyBorder="1" applyAlignment="1">
      <alignment wrapText="1"/>
    </xf>
    <xf numFmtId="0" fontId="2" fillId="0" borderId="2" xfId="0" applyFont="1" applyBorder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wrapText="1"/>
    </xf>
    <xf numFmtId="0" fontId="6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0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 readingOrder="2"/>
    </xf>
    <xf numFmtId="0" fontId="3" fillId="0" borderId="0" xfId="0" applyFont="1" applyAlignment="1">
      <alignment horizontal="center" vertical="center" wrapText="1" readingOrder="2"/>
    </xf>
    <xf numFmtId="0" fontId="3" fillId="0" borderId="0" xfId="0" applyFont="1" applyAlignment="1">
      <alignment horizontal="center" vertical="center" readingOrder="2"/>
    </xf>
    <xf numFmtId="0" fontId="4" fillId="0" borderId="4" xfId="0" applyFont="1" applyBorder="1" applyAlignment="1">
      <alignment horizontal="center" vertical="center" wrapText="1" readingOrder="2"/>
    </xf>
    <xf numFmtId="0" fontId="11" fillId="0" borderId="2" xfId="0" applyFont="1" applyBorder="1" applyAlignment="1">
      <alignment horizontal="center" vertical="center" wrapText="1"/>
    </xf>
    <xf numFmtId="10" fontId="11" fillId="0" borderId="2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11" fillId="0" borderId="0" xfId="0" applyFont="1" applyAlignment="1">
      <alignment horizontal="center" wrapText="1"/>
    </xf>
    <xf numFmtId="0" fontId="14" fillId="0" borderId="3" xfId="0" applyFont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1">
    <dxf>
      <numFmt numFmtId="14" formatCode="0.00%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600074</xdr:colOff>
      <xdr:row>34</xdr:row>
      <xdr:rowOff>76200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C9F4CB6-1574-0758-384F-17735C50A7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79771126" y="0"/>
          <a:ext cx="7658099" cy="10668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E153FD-0251-437C-871F-B93CB995DFF5}">
  <dimension ref="B5:J21"/>
  <sheetViews>
    <sheetView rightToLeft="1" view="pageBreakPreview" zoomScaleNormal="100" zoomScaleSheetLayoutView="100" workbookViewId="0">
      <selection activeCell="K3" sqref="K3"/>
    </sheetView>
  </sheetViews>
  <sheetFormatPr defaultRowHeight="24" x14ac:dyDescent="0.6"/>
  <cols>
    <col min="1" max="1" width="7.28515625" style="26" customWidth="1"/>
    <col min="2" max="8" width="8.85546875" style="26" customWidth="1"/>
    <col min="9" max="16384" width="9.140625" style="26"/>
  </cols>
  <sheetData>
    <row r="5" spans="2:10" s="91" customFormat="1" ht="30" x14ac:dyDescent="0.25">
      <c r="B5" s="96"/>
      <c r="C5" s="96"/>
      <c r="D5" s="96"/>
      <c r="E5" s="96"/>
      <c r="F5" s="96"/>
      <c r="G5" s="96"/>
      <c r="H5" s="96"/>
      <c r="I5" s="93"/>
    </row>
    <row r="6" spans="2:10" s="91" customFormat="1" ht="30" x14ac:dyDescent="0.25">
      <c r="B6" s="96"/>
      <c r="C6" s="96"/>
      <c r="D6" s="96"/>
      <c r="E6" s="96"/>
      <c r="F6" s="96"/>
      <c r="G6" s="96"/>
      <c r="H6" s="96"/>
      <c r="I6" s="93"/>
    </row>
    <row r="7" spans="2:10" s="91" customFormat="1" ht="30" x14ac:dyDescent="0.25">
      <c r="B7" s="96"/>
      <c r="C7" s="96"/>
      <c r="D7" s="96"/>
      <c r="E7" s="96"/>
      <c r="F7" s="96"/>
      <c r="G7" s="96"/>
      <c r="H7" s="96"/>
      <c r="I7" s="93"/>
    </row>
    <row r="11" spans="2:10" ht="24" customHeight="1" x14ac:dyDescent="0.6">
      <c r="B11" s="95"/>
      <c r="C11" s="95"/>
      <c r="D11" s="95"/>
      <c r="E11" s="95"/>
      <c r="F11" s="95"/>
      <c r="G11" s="95"/>
      <c r="H11" s="95"/>
    </row>
    <row r="12" spans="2:10" ht="24" customHeight="1" x14ac:dyDescent="0.6">
      <c r="B12" s="95"/>
      <c r="C12" s="95"/>
      <c r="D12" s="95"/>
      <c r="E12" s="95"/>
      <c r="F12" s="95"/>
      <c r="G12" s="95"/>
      <c r="H12" s="95"/>
    </row>
    <row r="13" spans="2:10" ht="24" customHeight="1" x14ac:dyDescent="0.6">
      <c r="B13" s="95"/>
      <c r="C13" s="95"/>
      <c r="D13" s="95"/>
      <c r="E13" s="95"/>
      <c r="F13" s="95"/>
      <c r="G13" s="95"/>
      <c r="H13" s="95"/>
    </row>
    <row r="14" spans="2:10" ht="24" customHeight="1" x14ac:dyDescent="0.6">
      <c r="B14" s="95"/>
      <c r="C14" s="95"/>
      <c r="D14" s="95"/>
      <c r="E14" s="95"/>
      <c r="F14" s="95"/>
      <c r="G14" s="95"/>
      <c r="H14" s="95"/>
      <c r="I14" s="92"/>
      <c r="J14" s="92"/>
    </row>
    <row r="15" spans="2:10" ht="24" customHeight="1" x14ac:dyDescent="0.6">
      <c r="B15" s="95"/>
      <c r="C15" s="95"/>
      <c r="D15" s="95"/>
      <c r="E15" s="95"/>
      <c r="F15" s="95"/>
      <c r="G15" s="95"/>
      <c r="H15" s="95"/>
      <c r="I15" s="92"/>
      <c r="J15" s="92"/>
    </row>
    <row r="16" spans="2:10" ht="24" customHeight="1" x14ac:dyDescent="0.6">
      <c r="B16" s="95"/>
      <c r="C16" s="95"/>
      <c r="D16" s="95"/>
      <c r="E16" s="95"/>
      <c r="F16" s="95"/>
      <c r="G16" s="95"/>
      <c r="H16" s="95"/>
      <c r="I16" s="92"/>
      <c r="J16" s="92"/>
    </row>
    <row r="17" spans="2:10" ht="24" customHeight="1" x14ac:dyDescent="0.6">
      <c r="B17" s="95"/>
      <c r="C17" s="95"/>
      <c r="D17" s="95"/>
      <c r="E17" s="95"/>
      <c r="F17" s="95"/>
      <c r="G17" s="95"/>
      <c r="H17" s="95"/>
      <c r="I17" s="92"/>
      <c r="J17" s="92"/>
    </row>
    <row r="18" spans="2:10" ht="24" customHeight="1" x14ac:dyDescent="0.6">
      <c r="B18" s="95"/>
      <c r="C18" s="95"/>
      <c r="D18" s="95"/>
      <c r="E18" s="95"/>
      <c r="F18" s="95"/>
      <c r="G18" s="95"/>
      <c r="H18" s="95"/>
      <c r="I18" s="92"/>
      <c r="J18" s="92"/>
    </row>
    <row r="19" spans="2:10" x14ac:dyDescent="0.6">
      <c r="B19" s="92"/>
      <c r="C19" s="92"/>
      <c r="D19" s="92"/>
      <c r="E19" s="92"/>
      <c r="F19" s="92"/>
      <c r="G19" s="92"/>
      <c r="H19" s="92"/>
      <c r="I19" s="92"/>
      <c r="J19" s="92"/>
    </row>
    <row r="20" spans="2:10" x14ac:dyDescent="0.6">
      <c r="B20" s="92"/>
      <c r="C20" s="92"/>
      <c r="D20" s="92"/>
      <c r="E20" s="92"/>
      <c r="F20" s="92"/>
      <c r="I20" s="92"/>
      <c r="J20" s="92"/>
    </row>
    <row r="21" spans="2:10" x14ac:dyDescent="0.6">
      <c r="B21" s="92"/>
      <c r="C21" s="92"/>
      <c r="D21" s="92"/>
      <c r="E21" s="92"/>
      <c r="F21" s="92"/>
      <c r="I21" s="92"/>
      <c r="J21" s="92"/>
    </row>
  </sheetData>
  <printOptions horizontalCentered="1" verticalCentered="1"/>
  <pageMargins left="0" right="0" top="0" bottom="0.75" header="0.3" footer="0.3"/>
  <pageSetup paperSize="9" scale="75" fitToWidth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09DB1E-9FF4-417D-8220-0B8DFEE18140}">
  <sheetPr>
    <pageSetUpPr fitToPage="1"/>
  </sheetPr>
  <dimension ref="C2:Q21"/>
  <sheetViews>
    <sheetView rightToLeft="1" view="pageBreakPreview" zoomScale="85" zoomScaleNormal="85" zoomScaleSheetLayoutView="85" workbookViewId="0">
      <selection activeCell="M9" sqref="M9:Q9"/>
    </sheetView>
  </sheetViews>
  <sheetFormatPr defaultRowHeight="21" x14ac:dyDescent="0.55000000000000004"/>
  <cols>
    <col min="1" max="1" width="2.5703125" style="2" customWidth="1"/>
    <col min="2" max="2" width="1.28515625" style="2" customWidth="1"/>
    <col min="3" max="3" width="27.5703125" style="2" bestFit="1" customWidth="1"/>
    <col min="4" max="4" width="1" style="2" customWidth="1"/>
    <col min="5" max="5" width="18.42578125" style="2" bestFit="1" customWidth="1"/>
    <col min="6" max="6" width="1" style="2" customWidth="1"/>
    <col min="7" max="7" width="19.7109375" style="2" customWidth="1"/>
    <col min="8" max="8" width="1" style="2" customWidth="1"/>
    <col min="9" max="9" width="20.42578125" style="2" customWidth="1"/>
    <col min="10" max="10" width="1" style="2" customWidth="1"/>
    <col min="11" max="11" width="19.140625" style="2" customWidth="1"/>
    <col min="12" max="12" width="1" style="2" customWidth="1"/>
    <col min="13" max="13" width="18.42578125" style="2" bestFit="1" customWidth="1"/>
    <col min="14" max="14" width="1" style="2" customWidth="1"/>
    <col min="15" max="15" width="19.28515625" style="2" customWidth="1"/>
    <col min="16" max="16" width="1" style="2" customWidth="1"/>
    <col min="17" max="17" width="17.7109375" style="7" customWidth="1"/>
    <col min="18" max="18" width="1" style="2" customWidth="1"/>
    <col min="19" max="19" width="9.140625" style="2" customWidth="1"/>
    <col min="20" max="16384" width="9.140625" style="2"/>
  </cols>
  <sheetData>
    <row r="2" spans="3:17" ht="30" x14ac:dyDescent="0.55000000000000004">
      <c r="C2" s="124" t="s">
        <v>116</v>
      </c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</row>
    <row r="3" spans="3:17" ht="30" x14ac:dyDescent="0.55000000000000004">
      <c r="C3" s="124" t="s">
        <v>0</v>
      </c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</row>
    <row r="4" spans="3:17" ht="30" x14ac:dyDescent="0.55000000000000004">
      <c r="C4" s="124" t="s">
        <v>241</v>
      </c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</row>
    <row r="5" spans="3:17" ht="30" x14ac:dyDescent="0.55000000000000004"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</row>
    <row r="6" spans="3:17" ht="30" x14ac:dyDescent="0.55000000000000004"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</row>
    <row r="7" spans="3:17" ht="30" x14ac:dyDescent="0.55000000000000004">
      <c r="C7" s="56" t="s">
        <v>81</v>
      </c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</row>
    <row r="9" spans="3:17" s="6" customFormat="1" ht="34.5" customHeight="1" x14ac:dyDescent="0.25">
      <c r="C9" s="125" t="s">
        <v>89</v>
      </c>
      <c r="D9" s="126" t="s">
        <v>226</v>
      </c>
      <c r="E9" s="126" t="s">
        <v>2</v>
      </c>
      <c r="F9" s="126" t="s">
        <v>2</v>
      </c>
      <c r="G9" s="126" t="s">
        <v>2</v>
      </c>
      <c r="I9" s="126" t="s">
        <v>3</v>
      </c>
      <c r="J9" s="126" t="s">
        <v>3</v>
      </c>
      <c r="K9" s="126" t="s">
        <v>3</v>
      </c>
      <c r="M9" s="126" t="s">
        <v>242</v>
      </c>
      <c r="N9" s="126" t="s">
        <v>4</v>
      </c>
      <c r="O9" s="126" t="s">
        <v>4</v>
      </c>
      <c r="P9" s="126" t="s">
        <v>4</v>
      </c>
      <c r="Q9" s="126" t="s">
        <v>4</v>
      </c>
    </row>
    <row r="10" spans="3:17" s="6" customFormat="1" ht="44.25" customHeight="1" x14ac:dyDescent="0.25">
      <c r="C10" s="125"/>
      <c r="D10" s="12"/>
      <c r="E10" s="127" t="s">
        <v>6</v>
      </c>
      <c r="F10" s="12"/>
      <c r="G10" s="127" t="s">
        <v>7</v>
      </c>
      <c r="I10" s="127" t="s">
        <v>90</v>
      </c>
      <c r="J10" s="12"/>
      <c r="K10" s="127" t="s">
        <v>91</v>
      </c>
      <c r="M10" s="127" t="s">
        <v>6</v>
      </c>
      <c r="N10" s="12"/>
      <c r="O10" s="127" t="s">
        <v>7</v>
      </c>
      <c r="Q10" s="129" t="s">
        <v>11</v>
      </c>
    </row>
    <row r="11" spans="3:17" s="6" customFormat="1" ht="39.75" customHeight="1" x14ac:dyDescent="0.25">
      <c r="C11" s="125"/>
      <c r="D11" s="11"/>
      <c r="E11" s="128" t="s">
        <v>6</v>
      </c>
      <c r="F11" s="11"/>
      <c r="G11" s="128" t="s">
        <v>7</v>
      </c>
      <c r="I11" s="128"/>
      <c r="J11" s="11"/>
      <c r="K11" s="128"/>
      <c r="M11" s="128" t="s">
        <v>6</v>
      </c>
      <c r="N11" s="11"/>
      <c r="O11" s="128" t="s">
        <v>7</v>
      </c>
      <c r="Q11" s="130" t="s">
        <v>11</v>
      </c>
    </row>
    <row r="12" spans="3:17" x14ac:dyDescent="0.55000000000000004">
      <c r="C12" s="46" t="s">
        <v>88</v>
      </c>
      <c r="E12" s="3">
        <f>'گواهی سپرده'!N14</f>
        <v>0</v>
      </c>
      <c r="G12" s="3">
        <f>'گواهی سپرده'!P14</f>
        <v>0</v>
      </c>
      <c r="I12" s="3">
        <f>'گواهی سپرده'!T14</f>
        <v>0</v>
      </c>
      <c r="K12" s="3">
        <f>'گواهی سپرده'!X14</f>
        <v>0</v>
      </c>
      <c r="M12" s="3">
        <f>'گواهی سپرده'!AB14</f>
        <v>0</v>
      </c>
      <c r="O12" s="3">
        <f>'گواهی سپرده'!AD14</f>
        <v>0</v>
      </c>
      <c r="Q12" s="8">
        <f>O12/$O$17</f>
        <v>0</v>
      </c>
    </row>
    <row r="13" spans="3:17" x14ac:dyDescent="0.55000000000000004">
      <c r="C13" s="2" t="s">
        <v>85</v>
      </c>
      <c r="E13" s="3">
        <f>'اوراق مشارکت'!R31</f>
        <v>108722889432</v>
      </c>
      <c r="G13" s="3">
        <f>'اوراق مشارکت'!T31</f>
        <v>115957708163</v>
      </c>
      <c r="I13" s="3">
        <f>'اوراق مشارکت'!X31</f>
        <v>16283103769</v>
      </c>
      <c r="K13" s="3">
        <f>'اوراق مشارکت'!AB31</f>
        <v>12933421815</v>
      </c>
      <c r="M13" s="3">
        <f>'اوراق مشارکت'!AH31</f>
        <v>112968589745</v>
      </c>
      <c r="O13" s="3">
        <f>'اوراق مشارکت'!AJ31</f>
        <v>125463495174</v>
      </c>
      <c r="Q13" s="8">
        <f>O13/$O$17</f>
        <v>0.44054247617926062</v>
      </c>
    </row>
    <row r="14" spans="3:17" x14ac:dyDescent="0.55000000000000004">
      <c r="C14" s="2" t="s">
        <v>83</v>
      </c>
      <c r="E14" s="3">
        <f>سهام!G25</f>
        <v>46705246277</v>
      </c>
      <c r="G14" s="3">
        <f>سهام!I25</f>
        <v>46229972829.655052</v>
      </c>
      <c r="I14" s="3">
        <f>سهام!M25</f>
        <v>4415119370</v>
      </c>
      <c r="K14" s="3">
        <f>سهام!Q25</f>
        <v>4308626071</v>
      </c>
      <c r="M14" s="3">
        <f>سهام!W25</f>
        <v>47569069715</v>
      </c>
      <c r="O14" s="3">
        <f>سهام!Y25</f>
        <v>42823925418.108147</v>
      </c>
      <c r="Q14" s="8">
        <f>O14/$O$17</f>
        <v>0.15036850453787551</v>
      </c>
    </row>
    <row r="15" spans="3:17" x14ac:dyDescent="0.55000000000000004">
      <c r="C15" s="2" t="s">
        <v>115</v>
      </c>
      <c r="E15" s="3">
        <f>سپرده!L31</f>
        <v>115552159075</v>
      </c>
      <c r="G15" s="3">
        <f>E15</f>
        <v>115552159075</v>
      </c>
      <c r="I15" s="3">
        <f>سپرده!N31</f>
        <v>67343848104</v>
      </c>
      <c r="K15" s="3">
        <f>سپرده!P31</f>
        <v>66390242192</v>
      </c>
      <c r="M15" s="3">
        <f>سپرده!R31</f>
        <v>116505764987</v>
      </c>
      <c r="O15" s="3">
        <f>سپرده!R31</f>
        <v>116505764987</v>
      </c>
      <c r="Q15" s="8">
        <f>O15/$O$17</f>
        <v>0.40908901928286384</v>
      </c>
    </row>
    <row r="16" spans="3:17" x14ac:dyDescent="0.55000000000000004">
      <c r="C16" s="2" t="s">
        <v>84</v>
      </c>
      <c r="E16" s="3">
        <v>0</v>
      </c>
      <c r="G16" s="3">
        <v>0</v>
      </c>
      <c r="I16" s="3">
        <v>0</v>
      </c>
      <c r="K16" s="3">
        <v>0</v>
      </c>
      <c r="M16" s="3">
        <v>0</v>
      </c>
      <c r="O16" s="3">
        <v>0</v>
      </c>
      <c r="Q16" s="8">
        <f>O16/$O$17</f>
        <v>0</v>
      </c>
    </row>
    <row r="17" spans="3:17" ht="21.75" thickBot="1" x14ac:dyDescent="0.6">
      <c r="C17" s="2" t="s">
        <v>80</v>
      </c>
      <c r="D17" s="3">
        <f t="shared" ref="D17:P17" si="0">SUM(D12:D16)</f>
        <v>0</v>
      </c>
      <c r="E17" s="10">
        <f>SUM(E12:E16)</f>
        <v>270980294784</v>
      </c>
      <c r="F17" s="3">
        <f t="shared" si="0"/>
        <v>0</v>
      </c>
      <c r="G17" s="10">
        <f t="shared" si="0"/>
        <v>277739840067.65503</v>
      </c>
      <c r="H17" s="3">
        <f t="shared" si="0"/>
        <v>0</v>
      </c>
      <c r="I17" s="10">
        <f t="shared" si="0"/>
        <v>88042071243</v>
      </c>
      <c r="J17" s="3">
        <f t="shared" si="0"/>
        <v>0</v>
      </c>
      <c r="K17" s="10">
        <f t="shared" si="0"/>
        <v>83632290078</v>
      </c>
      <c r="L17" s="3">
        <f t="shared" si="0"/>
        <v>0</v>
      </c>
      <c r="M17" s="10">
        <f t="shared" si="0"/>
        <v>277043424447</v>
      </c>
      <c r="N17" s="3">
        <f t="shared" si="0"/>
        <v>0</v>
      </c>
      <c r="O17" s="10">
        <f>SUM(O12:O16)</f>
        <v>284793185579.10815</v>
      </c>
      <c r="P17" s="3">
        <f t="shared" si="0"/>
        <v>0</v>
      </c>
      <c r="Q17" s="33">
        <f t="shared" ref="Q17" si="1">O17/$O$17</f>
        <v>1</v>
      </c>
    </row>
    <row r="18" spans="3:17" ht="21.75" thickTop="1" x14ac:dyDescent="0.55000000000000004"/>
    <row r="21" spans="3:17" ht="30" x14ac:dyDescent="0.75">
      <c r="I21" s="57">
        <v>1</v>
      </c>
    </row>
  </sheetData>
  <sortState xmlns:xlrd2="http://schemas.microsoft.com/office/spreadsheetml/2017/richdata2" ref="C12:Q16">
    <sortCondition descending="1" ref="O12:O16"/>
  </sortState>
  <mergeCells count="14">
    <mergeCell ref="C2:Q2"/>
    <mergeCell ref="C3:Q3"/>
    <mergeCell ref="C4:Q4"/>
    <mergeCell ref="C9:C11"/>
    <mergeCell ref="D9:G9"/>
    <mergeCell ref="I9:K9"/>
    <mergeCell ref="M9:Q9"/>
    <mergeCell ref="E10:E11"/>
    <mergeCell ref="G10:G11"/>
    <mergeCell ref="Q10:Q11"/>
    <mergeCell ref="I10:I11"/>
    <mergeCell ref="K10:K11"/>
    <mergeCell ref="M10:M11"/>
    <mergeCell ref="O10:O11"/>
  </mergeCells>
  <printOptions horizontalCentered="1" verticalCentered="1"/>
  <pageMargins left="0.7" right="0.7" top="0.75" bottom="0.75" header="0.3" footer="0.3"/>
  <pageSetup paperSize="9" scale="7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2:AA45"/>
  <sheetViews>
    <sheetView rightToLeft="1" tabSelected="1" view="pageBreakPreview" topLeftCell="A3" zoomScale="55" zoomScaleNormal="55" zoomScaleSheetLayoutView="55" workbookViewId="0">
      <selection activeCell="K17" sqref="K17"/>
    </sheetView>
  </sheetViews>
  <sheetFormatPr defaultRowHeight="33" x14ac:dyDescent="0.8"/>
  <cols>
    <col min="1" max="1" width="2.5703125" style="59" customWidth="1"/>
    <col min="2" max="2" width="1.28515625" style="59" customWidth="1"/>
    <col min="3" max="3" width="38.85546875" style="59" customWidth="1"/>
    <col min="4" max="4" width="1" style="59" customWidth="1"/>
    <col min="5" max="5" width="18.5703125" style="59" bestFit="1" customWidth="1"/>
    <col min="6" max="6" width="3.5703125" style="59" bestFit="1" customWidth="1"/>
    <col min="7" max="7" width="27.140625" style="59" bestFit="1" customWidth="1"/>
    <col min="8" max="8" width="3.5703125" style="59" bestFit="1" customWidth="1"/>
    <col min="9" max="9" width="29.28515625" style="59" bestFit="1" customWidth="1"/>
    <col min="10" max="10" width="3.5703125" style="59" bestFit="1" customWidth="1"/>
    <col min="11" max="11" width="16.5703125" style="59" bestFit="1" customWidth="1"/>
    <col min="12" max="12" width="3.5703125" style="59" bestFit="1" customWidth="1"/>
    <col min="13" max="13" width="25.28515625" style="59" bestFit="1" customWidth="1"/>
    <col min="14" max="14" width="3.5703125" style="59" bestFit="1" customWidth="1"/>
    <col min="15" max="15" width="18.5703125" style="59" bestFit="1" customWidth="1"/>
    <col min="16" max="16" width="3.5703125" style="59" bestFit="1" customWidth="1"/>
    <col min="17" max="17" width="25.28515625" style="59" bestFit="1" customWidth="1"/>
    <col min="18" max="18" width="3.5703125" style="59" bestFit="1" customWidth="1"/>
    <col min="19" max="19" width="25.5703125" style="59" bestFit="1" customWidth="1"/>
    <col min="20" max="20" width="3.5703125" style="59" bestFit="1" customWidth="1"/>
    <col min="21" max="21" width="16.5703125" style="59" bestFit="1" customWidth="1"/>
    <col min="22" max="22" width="3.5703125" style="59" bestFit="1" customWidth="1"/>
    <col min="23" max="23" width="27.140625" style="59" bestFit="1" customWidth="1"/>
    <col min="24" max="24" width="3.5703125" style="59" bestFit="1" customWidth="1"/>
    <col min="25" max="25" width="29.28515625" style="59" bestFit="1" customWidth="1"/>
    <col min="26" max="26" width="3.5703125" style="59" bestFit="1" customWidth="1"/>
    <col min="27" max="27" width="19.140625" style="87" customWidth="1"/>
    <col min="28" max="28" width="1" style="59" customWidth="1"/>
    <col min="29" max="29" width="9.140625" style="59" customWidth="1"/>
    <col min="30" max="16384" width="9.140625" style="59"/>
  </cols>
  <sheetData>
    <row r="2" spans="3:27" ht="44.25" x14ac:dyDescent="0.8">
      <c r="C2" s="131" t="s">
        <v>116</v>
      </c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</row>
    <row r="3" spans="3:27" ht="44.25" x14ac:dyDescent="0.8">
      <c r="C3" s="131" t="s">
        <v>0</v>
      </c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</row>
    <row r="4" spans="3:27" ht="44.25" x14ac:dyDescent="0.8">
      <c r="C4" s="131" t="s">
        <v>241</v>
      </c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31"/>
      <c r="Y4" s="131"/>
      <c r="Z4" s="131"/>
      <c r="AA4" s="131"/>
    </row>
    <row r="5" spans="3:27" x14ac:dyDescent="0.8">
      <c r="C5" s="79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</row>
    <row r="6" spans="3:27" ht="44.25" x14ac:dyDescent="0.8">
      <c r="C6" s="97" t="s">
        <v>82</v>
      </c>
      <c r="D6" s="98"/>
      <c r="E6" s="98"/>
      <c r="F6" s="98"/>
      <c r="G6" s="98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</row>
    <row r="8" spans="3:27" s="81" customFormat="1" ht="34.5" customHeight="1" x14ac:dyDescent="0.25">
      <c r="C8" s="138" t="s">
        <v>1</v>
      </c>
      <c r="E8" s="137" t="s">
        <v>226</v>
      </c>
      <c r="F8" s="137" t="s">
        <v>2</v>
      </c>
      <c r="G8" s="137" t="s">
        <v>2</v>
      </c>
      <c r="H8" s="137" t="s">
        <v>2</v>
      </c>
      <c r="I8" s="137" t="s">
        <v>2</v>
      </c>
      <c r="J8" s="132"/>
      <c r="K8" s="137" t="s">
        <v>3</v>
      </c>
      <c r="L8" s="137" t="s">
        <v>3</v>
      </c>
      <c r="M8" s="137" t="s">
        <v>3</v>
      </c>
      <c r="N8" s="137" t="s">
        <v>3</v>
      </c>
      <c r="O8" s="137" t="s">
        <v>3</v>
      </c>
      <c r="P8" s="137" t="s">
        <v>3</v>
      </c>
      <c r="Q8" s="137" t="s">
        <v>3</v>
      </c>
      <c r="R8" s="132"/>
      <c r="S8" s="137" t="s">
        <v>242</v>
      </c>
      <c r="T8" s="137" t="s">
        <v>4</v>
      </c>
      <c r="U8" s="137" t="s">
        <v>4</v>
      </c>
      <c r="V8" s="137" t="s">
        <v>4</v>
      </c>
      <c r="W8" s="137" t="s">
        <v>4</v>
      </c>
      <c r="X8" s="137" t="s">
        <v>4</v>
      </c>
      <c r="Y8" s="137" t="s">
        <v>4</v>
      </c>
      <c r="Z8" s="137" t="s">
        <v>4</v>
      </c>
      <c r="AA8" s="137" t="s">
        <v>4</v>
      </c>
    </row>
    <row r="9" spans="3:27" s="81" customFormat="1" ht="44.25" customHeight="1" x14ac:dyDescent="0.25">
      <c r="C9" s="138" t="s">
        <v>1</v>
      </c>
      <c r="D9" s="132"/>
      <c r="E9" s="135" t="s">
        <v>5</v>
      </c>
      <c r="F9" s="133"/>
      <c r="G9" s="135" t="s">
        <v>6</v>
      </c>
      <c r="H9" s="82"/>
      <c r="I9" s="135" t="s">
        <v>7</v>
      </c>
      <c r="J9" s="132"/>
      <c r="K9" s="135" t="s">
        <v>8</v>
      </c>
      <c r="L9" s="135" t="s">
        <v>8</v>
      </c>
      <c r="M9" s="135" t="s">
        <v>8</v>
      </c>
      <c r="N9" s="82"/>
      <c r="O9" s="135" t="s">
        <v>9</v>
      </c>
      <c r="P9" s="135" t="s">
        <v>9</v>
      </c>
      <c r="Q9" s="135" t="s">
        <v>9</v>
      </c>
      <c r="R9" s="132"/>
      <c r="S9" s="135" t="s">
        <v>5</v>
      </c>
      <c r="T9" s="133"/>
      <c r="U9" s="135" t="s">
        <v>10</v>
      </c>
      <c r="V9" s="133"/>
      <c r="W9" s="135" t="s">
        <v>6</v>
      </c>
      <c r="X9" s="133"/>
      <c r="Y9" s="135" t="s">
        <v>7</v>
      </c>
      <c r="Z9" s="132"/>
      <c r="AA9" s="135" t="s">
        <v>11</v>
      </c>
    </row>
    <row r="10" spans="3:27" s="81" customFormat="1" ht="54" customHeight="1" x14ac:dyDescent="0.25">
      <c r="C10" s="138" t="s">
        <v>1</v>
      </c>
      <c r="D10" s="132"/>
      <c r="E10" s="136" t="s">
        <v>5</v>
      </c>
      <c r="F10" s="134"/>
      <c r="G10" s="136" t="s">
        <v>6</v>
      </c>
      <c r="H10" s="83"/>
      <c r="I10" s="136" t="s">
        <v>7</v>
      </c>
      <c r="J10" s="132"/>
      <c r="K10" s="136" t="s">
        <v>5</v>
      </c>
      <c r="L10" s="83"/>
      <c r="M10" s="136" t="s">
        <v>6</v>
      </c>
      <c r="N10" s="83"/>
      <c r="O10" s="136" t="s">
        <v>5</v>
      </c>
      <c r="P10" s="83"/>
      <c r="Q10" s="136" t="s">
        <v>12</v>
      </c>
      <c r="R10" s="132"/>
      <c r="S10" s="136" t="s">
        <v>5</v>
      </c>
      <c r="T10" s="134"/>
      <c r="U10" s="136" t="s">
        <v>10</v>
      </c>
      <c r="V10" s="134"/>
      <c r="W10" s="136" t="s">
        <v>6</v>
      </c>
      <c r="X10" s="134"/>
      <c r="Y10" s="136" t="s">
        <v>7</v>
      </c>
      <c r="Z10" s="132"/>
      <c r="AA10" s="136" t="s">
        <v>11</v>
      </c>
    </row>
    <row r="11" spans="3:27" x14ac:dyDescent="0.8">
      <c r="C11" s="59" t="s">
        <v>227</v>
      </c>
      <c r="D11" s="112"/>
      <c r="E11" s="84">
        <v>1296517</v>
      </c>
      <c r="F11" s="84"/>
      <c r="G11" s="84">
        <v>6262490017</v>
      </c>
      <c r="H11" s="84"/>
      <c r="I11" s="84">
        <v>5597270229.6805496</v>
      </c>
      <c r="J11" s="84"/>
      <c r="K11" s="84">
        <v>515066</v>
      </c>
      <c r="L11" s="84"/>
      <c r="M11" s="84">
        <v>2371493666</v>
      </c>
      <c r="N11" s="84"/>
      <c r="O11" s="84">
        <v>0</v>
      </c>
      <c r="P11" s="84"/>
      <c r="Q11" s="84">
        <v>0</v>
      </c>
      <c r="R11" s="84"/>
      <c r="S11" s="84">
        <v>1811583</v>
      </c>
      <c r="T11" s="84"/>
      <c r="U11" s="84">
        <v>4391</v>
      </c>
      <c r="V11" s="84"/>
      <c r="W11" s="84">
        <v>8633983683</v>
      </c>
      <c r="X11" s="84"/>
      <c r="Y11" s="84">
        <v>7907330720.3296499</v>
      </c>
      <c r="AA11" s="85">
        <f>Y11/'سرمایه گذاری ها'!$O$17</f>
        <v>2.7765168272023837E-2</v>
      </c>
    </row>
    <row r="12" spans="3:27" x14ac:dyDescent="0.8">
      <c r="C12" s="59" t="s">
        <v>228</v>
      </c>
      <c r="D12" s="112"/>
      <c r="E12" s="84">
        <v>773340</v>
      </c>
      <c r="F12" s="84"/>
      <c r="G12" s="84">
        <v>7002664273</v>
      </c>
      <c r="H12" s="84"/>
      <c r="I12" s="84">
        <v>5112111869.5500002</v>
      </c>
      <c r="J12" s="84"/>
      <c r="K12" s="84">
        <v>0</v>
      </c>
      <c r="L12" s="84"/>
      <c r="M12" s="84">
        <v>0</v>
      </c>
      <c r="N12" s="84"/>
      <c r="O12" s="84">
        <v>0</v>
      </c>
      <c r="P12" s="84"/>
      <c r="Q12" s="84">
        <v>0</v>
      </c>
      <c r="R12" s="84"/>
      <c r="S12" s="84">
        <v>773340</v>
      </c>
      <c r="T12" s="84"/>
      <c r="U12" s="84">
        <v>6870</v>
      </c>
      <c r="V12" s="84"/>
      <c r="W12" s="84">
        <v>7002664273</v>
      </c>
      <c r="X12" s="84"/>
      <c r="Y12" s="84">
        <v>5281234367.4899998</v>
      </c>
      <c r="AA12" s="85">
        <f>Y12/'سرمایه گذاری ها'!$O$17</f>
        <v>1.854410370371383E-2</v>
      </c>
    </row>
    <row r="13" spans="3:27" x14ac:dyDescent="0.8">
      <c r="C13" s="59" t="s">
        <v>211</v>
      </c>
      <c r="D13" s="112"/>
      <c r="E13" s="84">
        <v>139527</v>
      </c>
      <c r="F13" s="84"/>
      <c r="G13" s="84">
        <v>6327725930</v>
      </c>
      <c r="H13" s="84"/>
      <c r="I13" s="84">
        <v>5568677096.1525002</v>
      </c>
      <c r="J13" s="84"/>
      <c r="K13" s="84">
        <v>0</v>
      </c>
      <c r="L13" s="84"/>
      <c r="M13" s="84">
        <v>0</v>
      </c>
      <c r="N13" s="84"/>
      <c r="O13" s="84">
        <v>0</v>
      </c>
      <c r="P13" s="84"/>
      <c r="Q13" s="84">
        <v>0</v>
      </c>
      <c r="R13" s="84"/>
      <c r="S13" s="84">
        <v>139527</v>
      </c>
      <c r="T13" s="84"/>
      <c r="U13" s="84">
        <v>34950</v>
      </c>
      <c r="V13" s="84"/>
      <c r="W13" s="84">
        <v>6327725930</v>
      </c>
      <c r="X13" s="84"/>
      <c r="Y13" s="84">
        <v>4847453661.5325003</v>
      </c>
      <c r="AA13" s="85">
        <f>Y13/'سرمایه گذاری ها'!$O$17</f>
        <v>1.7020960848046707E-2</v>
      </c>
    </row>
    <row r="14" spans="3:27" x14ac:dyDescent="0.8">
      <c r="C14" s="59" t="s">
        <v>212</v>
      </c>
      <c r="D14" s="112"/>
      <c r="E14" s="84">
        <v>104480</v>
      </c>
      <c r="F14" s="84"/>
      <c r="G14" s="84">
        <v>3627174870</v>
      </c>
      <c r="H14" s="84"/>
      <c r="I14" s="84">
        <v>3407592266.6399999</v>
      </c>
      <c r="J14" s="84"/>
      <c r="K14" s="84">
        <v>61974</v>
      </c>
      <c r="L14" s="84"/>
      <c r="M14" s="84">
        <v>2043625704</v>
      </c>
      <c r="N14" s="84"/>
      <c r="O14" s="84">
        <v>0</v>
      </c>
      <c r="P14" s="84"/>
      <c r="Q14" s="84">
        <v>0</v>
      </c>
      <c r="R14" s="84"/>
      <c r="S14" s="84">
        <v>166454</v>
      </c>
      <c r="T14" s="84"/>
      <c r="U14" s="84">
        <v>28620</v>
      </c>
      <c r="V14" s="84"/>
      <c r="W14" s="84">
        <v>5670800574</v>
      </c>
      <c r="X14" s="84"/>
      <c r="Y14" s="84">
        <v>4735568194.7939997</v>
      </c>
      <c r="AA14" s="85">
        <f>Y14/'سرمایه گذاری ها'!$O$17</f>
        <v>1.6628095174273688E-2</v>
      </c>
    </row>
    <row r="15" spans="3:27" x14ac:dyDescent="0.8">
      <c r="C15" s="59" t="s">
        <v>117</v>
      </c>
      <c r="D15" s="112"/>
      <c r="E15" s="84">
        <v>240000</v>
      </c>
      <c r="F15" s="84"/>
      <c r="G15" s="84">
        <v>5304918390</v>
      </c>
      <c r="H15" s="84"/>
      <c r="I15" s="84">
        <v>4813667244</v>
      </c>
      <c r="J15" s="84"/>
      <c r="K15" s="84">
        <v>0</v>
      </c>
      <c r="L15" s="84"/>
      <c r="M15" s="84">
        <v>0</v>
      </c>
      <c r="N15" s="84"/>
      <c r="O15" s="84">
        <v>0</v>
      </c>
      <c r="P15" s="84"/>
      <c r="Q15" s="84">
        <v>0</v>
      </c>
      <c r="R15" s="84"/>
      <c r="S15" s="84">
        <v>240000</v>
      </c>
      <c r="T15" s="84"/>
      <c r="U15" s="84">
        <v>19250</v>
      </c>
      <c r="V15" s="84"/>
      <c r="W15" s="84">
        <v>5304918390</v>
      </c>
      <c r="X15" s="84"/>
      <c r="Y15" s="84">
        <v>4592511000</v>
      </c>
      <c r="AA15" s="85">
        <f>Y15/'سرمایه گذاری ها'!$O$17</f>
        <v>1.6125775589262897E-2</v>
      </c>
    </row>
    <row r="16" spans="3:27" x14ac:dyDescent="0.8">
      <c r="C16" s="59" t="s">
        <v>187</v>
      </c>
      <c r="D16" s="112"/>
      <c r="E16" s="84">
        <v>161117</v>
      </c>
      <c r="F16" s="84"/>
      <c r="G16" s="84">
        <v>3894798892</v>
      </c>
      <c r="H16" s="84"/>
      <c r="I16" s="84">
        <v>4316267636.2574997</v>
      </c>
      <c r="J16" s="84"/>
      <c r="K16" s="84">
        <v>0</v>
      </c>
      <c r="L16" s="84"/>
      <c r="M16" s="84">
        <v>0</v>
      </c>
      <c r="N16" s="84"/>
      <c r="O16" s="84">
        <v>0</v>
      </c>
      <c r="P16" s="84"/>
      <c r="Q16" s="84">
        <v>0</v>
      </c>
      <c r="R16" s="84"/>
      <c r="S16" s="84">
        <v>161117</v>
      </c>
      <c r="T16" s="84"/>
      <c r="U16" s="84">
        <v>22640</v>
      </c>
      <c r="V16" s="84"/>
      <c r="W16" s="84">
        <v>3894798892</v>
      </c>
      <c r="X16" s="84"/>
      <c r="Y16" s="84">
        <v>3625985131.164</v>
      </c>
      <c r="AA16" s="85">
        <f>Y16/'سرمایه گذاری ها'!$O$17</f>
        <v>1.273199400396747E-2</v>
      </c>
    </row>
    <row r="17" spans="3:27" x14ac:dyDescent="0.8">
      <c r="C17" s="59" t="s">
        <v>229</v>
      </c>
      <c r="D17" s="112"/>
      <c r="E17" s="84">
        <v>39153</v>
      </c>
      <c r="F17" s="84"/>
      <c r="G17" s="84">
        <v>4178524835</v>
      </c>
      <c r="H17" s="84"/>
      <c r="I17" s="84">
        <v>4319735200.7535</v>
      </c>
      <c r="J17" s="84"/>
      <c r="K17" s="84">
        <v>0</v>
      </c>
      <c r="L17" s="84"/>
      <c r="M17" s="84">
        <v>0</v>
      </c>
      <c r="N17" s="84"/>
      <c r="O17" s="84">
        <v>0</v>
      </c>
      <c r="P17" s="84"/>
      <c r="Q17" s="84">
        <v>0</v>
      </c>
      <c r="R17" s="84"/>
      <c r="S17" s="84">
        <v>39153</v>
      </c>
      <c r="T17" s="84"/>
      <c r="U17" s="84">
        <v>92720</v>
      </c>
      <c r="V17" s="84"/>
      <c r="W17" s="84">
        <v>4178524835</v>
      </c>
      <c r="X17" s="84"/>
      <c r="Y17" s="84">
        <v>3608666076.348</v>
      </c>
      <c r="AA17" s="85">
        <f>Y17/'سرمایه گذاری ها'!$O$17</f>
        <v>1.2671181260921028E-2</v>
      </c>
    </row>
    <row r="18" spans="3:27" x14ac:dyDescent="0.8">
      <c r="C18" s="59" t="s">
        <v>14</v>
      </c>
      <c r="D18" s="112"/>
      <c r="E18" s="84">
        <v>724528</v>
      </c>
      <c r="F18" s="84"/>
      <c r="G18" s="84">
        <v>2691743494</v>
      </c>
      <c r="H18" s="84"/>
      <c r="I18" s="84">
        <v>3572276609.664</v>
      </c>
      <c r="J18" s="84"/>
      <c r="K18" s="84">
        <v>0</v>
      </c>
      <c r="L18" s="84"/>
      <c r="M18" s="84">
        <v>0</v>
      </c>
      <c r="N18" s="84"/>
      <c r="O18" s="84">
        <v>0</v>
      </c>
      <c r="P18" s="84"/>
      <c r="Q18" s="84">
        <v>0</v>
      </c>
      <c r="R18" s="84"/>
      <c r="S18" s="84">
        <v>724528</v>
      </c>
      <c r="T18" s="84"/>
      <c r="U18" s="84">
        <v>5000</v>
      </c>
      <c r="V18" s="84"/>
      <c r="W18" s="84">
        <v>2691743494</v>
      </c>
      <c r="X18" s="84"/>
      <c r="Y18" s="84">
        <v>3601085292</v>
      </c>
      <c r="AA18" s="85">
        <f>Y18/'سرمایه گذاری ها'!$O$17</f>
        <v>1.2644562701447475E-2</v>
      </c>
    </row>
    <row r="19" spans="3:27" x14ac:dyDescent="0.8">
      <c r="C19" s="59" t="s">
        <v>118</v>
      </c>
      <c r="D19" s="112"/>
      <c r="E19" s="84">
        <v>31071</v>
      </c>
      <c r="F19" s="84"/>
      <c r="G19" s="84">
        <v>1671212222</v>
      </c>
      <c r="H19" s="84"/>
      <c r="I19" s="84">
        <v>2470890204</v>
      </c>
      <c r="J19" s="84"/>
      <c r="K19" s="84">
        <v>0</v>
      </c>
      <c r="L19" s="84"/>
      <c r="M19" s="84">
        <v>0</v>
      </c>
      <c r="N19" s="84"/>
      <c r="O19" s="84">
        <v>0</v>
      </c>
      <c r="P19" s="84"/>
      <c r="Q19" s="84">
        <v>0</v>
      </c>
      <c r="R19" s="84"/>
      <c r="S19" s="84">
        <v>31071</v>
      </c>
      <c r="T19" s="84"/>
      <c r="U19" s="84">
        <v>80000</v>
      </c>
      <c r="V19" s="84"/>
      <c r="W19" s="84">
        <v>1671212222</v>
      </c>
      <c r="X19" s="84"/>
      <c r="Y19" s="84">
        <v>2470890204</v>
      </c>
      <c r="AA19" s="85">
        <f>Y19/'سرمایه گذاری ها'!$O$17</f>
        <v>8.6760861183374453E-3</v>
      </c>
    </row>
    <row r="20" spans="3:27" x14ac:dyDescent="0.8">
      <c r="C20" s="59" t="s">
        <v>136</v>
      </c>
      <c r="D20" s="112"/>
      <c r="E20" s="84">
        <v>104000</v>
      </c>
      <c r="F20" s="84"/>
      <c r="G20" s="84">
        <v>1899113814</v>
      </c>
      <c r="H20" s="84"/>
      <c r="I20" s="84">
        <v>2316152404.8000002</v>
      </c>
      <c r="J20" s="84"/>
      <c r="K20" s="84">
        <v>0</v>
      </c>
      <c r="L20" s="84"/>
      <c r="M20" s="84">
        <v>0</v>
      </c>
      <c r="N20" s="84"/>
      <c r="O20" s="84">
        <v>0</v>
      </c>
      <c r="P20" s="84"/>
      <c r="Q20" s="84">
        <v>0</v>
      </c>
      <c r="R20" s="84"/>
      <c r="S20" s="84">
        <v>104000</v>
      </c>
      <c r="T20" s="84"/>
      <c r="U20" s="84">
        <v>17830</v>
      </c>
      <c r="V20" s="84"/>
      <c r="W20" s="84">
        <v>1899113814</v>
      </c>
      <c r="X20" s="84"/>
      <c r="Y20" s="84">
        <v>1843286796</v>
      </c>
      <c r="AA20" s="85">
        <f>Y20/'سرمایه گذاری ها'!$O$17</f>
        <v>6.4723697382428509E-3</v>
      </c>
    </row>
    <row r="21" spans="3:27" x14ac:dyDescent="0.8">
      <c r="C21" s="59" t="s">
        <v>171</v>
      </c>
      <c r="D21" s="112"/>
      <c r="E21" s="84">
        <v>15342</v>
      </c>
      <c r="F21" s="84"/>
      <c r="G21" s="84">
        <v>1755323366</v>
      </c>
      <c r="H21" s="84"/>
      <c r="I21" s="84">
        <v>2217453975.54</v>
      </c>
      <c r="J21" s="84"/>
      <c r="K21" s="84">
        <v>0</v>
      </c>
      <c r="L21" s="84"/>
      <c r="M21" s="84">
        <v>0</v>
      </c>
      <c r="N21" s="84"/>
      <c r="O21" s="84">
        <v>-12776</v>
      </c>
      <c r="P21" s="84"/>
      <c r="Q21" s="84">
        <v>1861349974</v>
      </c>
      <c r="R21" s="84"/>
      <c r="S21" s="84">
        <v>2566</v>
      </c>
      <c r="T21" s="84"/>
      <c r="U21" s="84">
        <v>121500</v>
      </c>
      <c r="V21" s="84"/>
      <c r="W21" s="84">
        <v>293583608</v>
      </c>
      <c r="X21" s="84"/>
      <c r="Y21" s="84">
        <v>309913974.44999999</v>
      </c>
      <c r="AA21" s="85">
        <f>Y21/'سرمایه گذاری ها'!$O$17</f>
        <v>1.0882071276382909E-3</v>
      </c>
    </row>
    <row r="22" spans="3:27" x14ac:dyDescent="0.8">
      <c r="C22" s="59" t="s">
        <v>140</v>
      </c>
      <c r="D22" s="112"/>
      <c r="E22" s="84">
        <v>18101</v>
      </c>
      <c r="F22" s="84"/>
      <c r="G22" s="84">
        <v>2088645706</v>
      </c>
      <c r="H22" s="84"/>
      <c r="I22" s="84">
        <v>2516722738.1234999</v>
      </c>
      <c r="J22" s="84"/>
      <c r="K22" s="84">
        <v>0</v>
      </c>
      <c r="L22" s="84"/>
      <c r="M22" s="84">
        <v>0</v>
      </c>
      <c r="N22" s="84"/>
      <c r="O22" s="84">
        <v>-18101</v>
      </c>
      <c r="P22" s="84"/>
      <c r="Q22" s="84">
        <v>2446108037</v>
      </c>
      <c r="R22" s="84"/>
      <c r="S22" s="84">
        <v>0</v>
      </c>
      <c r="T22" s="84"/>
      <c r="U22" s="84">
        <v>0</v>
      </c>
      <c r="V22" s="84"/>
      <c r="W22" s="84">
        <v>0</v>
      </c>
      <c r="X22" s="84"/>
      <c r="Y22" s="84">
        <v>0</v>
      </c>
      <c r="AA22" s="85">
        <f>Y22/'سرمایه گذاری ها'!$O$17</f>
        <v>0</v>
      </c>
    </row>
    <row r="23" spans="3:27" x14ac:dyDescent="0.8">
      <c r="C23" s="59" t="s">
        <v>193</v>
      </c>
      <c r="D23" s="112"/>
      <c r="E23" s="84">
        <v>71</v>
      </c>
      <c r="F23" s="84"/>
      <c r="G23" s="84">
        <v>910468</v>
      </c>
      <c r="H23" s="84"/>
      <c r="I23" s="84">
        <v>1155354.4935000001</v>
      </c>
      <c r="J23" s="84"/>
      <c r="K23" s="84">
        <v>0</v>
      </c>
      <c r="L23" s="84"/>
      <c r="M23" s="84">
        <v>0</v>
      </c>
      <c r="N23" s="84"/>
      <c r="O23" s="84">
        <v>-71</v>
      </c>
      <c r="P23" s="84"/>
      <c r="Q23" s="84">
        <v>1168060</v>
      </c>
      <c r="R23" s="84"/>
      <c r="S23" s="84">
        <v>0</v>
      </c>
      <c r="T23" s="84"/>
      <c r="U23" s="84">
        <v>0</v>
      </c>
      <c r="V23" s="84"/>
      <c r="W23" s="84">
        <v>0</v>
      </c>
      <c r="X23" s="84"/>
      <c r="Y23" s="84">
        <v>0</v>
      </c>
      <c r="AA23" s="85">
        <f>Y23/'سرمایه گذاری ها'!$O$17</f>
        <v>0</v>
      </c>
    </row>
    <row r="24" spans="3:27" x14ac:dyDescent="0.8">
      <c r="E24" s="84"/>
      <c r="G24" s="84"/>
      <c r="I24" s="84"/>
      <c r="K24" s="84"/>
      <c r="M24" s="84"/>
      <c r="O24" s="84"/>
      <c r="Q24" s="84"/>
      <c r="S24" s="84"/>
      <c r="U24" s="84"/>
      <c r="W24" s="84"/>
      <c r="Y24" s="84"/>
      <c r="AA24" s="85"/>
    </row>
    <row r="25" spans="3:27" ht="33.75" thickBot="1" x14ac:dyDescent="0.85">
      <c r="C25" s="59" t="s">
        <v>80</v>
      </c>
      <c r="E25" s="86">
        <f>SUM(E11:E24)</f>
        <v>3647247</v>
      </c>
      <c r="F25" s="84"/>
      <c r="G25" s="86">
        <f>SUM(G11:G24)</f>
        <v>46705246277</v>
      </c>
      <c r="H25" s="84"/>
      <c r="I25" s="86">
        <f>SUM(I11:I24)</f>
        <v>46229972829.655052</v>
      </c>
      <c r="J25" s="84"/>
      <c r="K25" s="86">
        <f>SUM(K11:K24)</f>
        <v>577040</v>
      </c>
      <c r="L25" s="84"/>
      <c r="M25" s="86">
        <f>SUM(M11:M24)</f>
        <v>4415119370</v>
      </c>
      <c r="N25" s="84"/>
      <c r="O25" s="86">
        <f>SUM(O11:O24)</f>
        <v>-30948</v>
      </c>
      <c r="P25" s="84"/>
      <c r="Q25" s="86">
        <f>SUM(Q11:Q24)</f>
        <v>4308626071</v>
      </c>
      <c r="R25" s="84">
        <f>SUM(R11:R23)</f>
        <v>0</v>
      </c>
      <c r="S25" s="86">
        <f>SUM(S11:S23)</f>
        <v>4193339</v>
      </c>
      <c r="T25" s="84"/>
      <c r="U25" s="86"/>
      <c r="V25" s="84"/>
      <c r="W25" s="86">
        <f>SUM(W11:W24)</f>
        <v>47569069715</v>
      </c>
      <c r="X25" s="84"/>
      <c r="Y25" s="86">
        <f>SUM(Y11:Y24)</f>
        <v>42823925418.108147</v>
      </c>
      <c r="Z25" s="84"/>
      <c r="AA25" s="89">
        <f>SUM(AA11:AA24)</f>
        <v>0.15036850453787554</v>
      </c>
    </row>
    <row r="26" spans="3:27" ht="33.75" thickTop="1" x14ac:dyDescent="0.8"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116"/>
    </row>
    <row r="27" spans="3:27" ht="30.75" customHeight="1" x14ac:dyDescent="0.95">
      <c r="O27" s="94">
        <v>2</v>
      </c>
    </row>
    <row r="45" spans="4:4" x14ac:dyDescent="0.8">
      <c r="D45" s="59" t="s">
        <v>169</v>
      </c>
    </row>
  </sheetData>
  <sortState xmlns:xlrd2="http://schemas.microsoft.com/office/spreadsheetml/2017/richdata2" ref="C11:AA23">
    <sortCondition descending="1" ref="Y11:Y23"/>
  </sortState>
  <mergeCells count="29">
    <mergeCell ref="C8:C10"/>
    <mergeCell ref="E9:E10"/>
    <mergeCell ref="G9:G10"/>
    <mergeCell ref="I9:I10"/>
    <mergeCell ref="E8:I8"/>
    <mergeCell ref="W9:W10"/>
    <mergeCell ref="Y9:Y10"/>
    <mergeCell ref="K10"/>
    <mergeCell ref="M10"/>
    <mergeCell ref="K9:M9"/>
    <mergeCell ref="O10"/>
    <mergeCell ref="Q10"/>
    <mergeCell ref="O9:Q9"/>
    <mergeCell ref="C2:AA2"/>
    <mergeCell ref="C3:AA3"/>
    <mergeCell ref="C4:AA4"/>
    <mergeCell ref="J8:J10"/>
    <mergeCell ref="R8:R10"/>
    <mergeCell ref="T9:T10"/>
    <mergeCell ref="V9:V10"/>
    <mergeCell ref="X9:X10"/>
    <mergeCell ref="Z9:Z10"/>
    <mergeCell ref="D9:D10"/>
    <mergeCell ref="F9:F10"/>
    <mergeCell ref="AA9:AA10"/>
    <mergeCell ref="S8:AA8"/>
    <mergeCell ref="K8:Q8"/>
    <mergeCell ref="S9:S10"/>
    <mergeCell ref="U9:U10"/>
  </mergeCells>
  <printOptions horizontalCentered="1" verticalCentered="1"/>
  <pageMargins left="0.7" right="0.7" top="0.75" bottom="0.75" header="0.3" footer="0.3"/>
  <pageSetup paperSize="9" scale="3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AB18"/>
  <sheetViews>
    <sheetView rightToLeft="1" view="pageBreakPreview" zoomScale="60" zoomScaleNormal="100" workbookViewId="0">
      <selection activeCell="L13" sqref="L13"/>
    </sheetView>
  </sheetViews>
  <sheetFormatPr defaultRowHeight="21" x14ac:dyDescent="0.6"/>
  <cols>
    <col min="1" max="1" width="4.5703125" style="1" customWidth="1"/>
    <col min="2" max="2" width="13.7109375" style="1" bestFit="1" customWidth="1"/>
    <col min="3" max="3" width="1" style="1" customWidth="1"/>
    <col min="4" max="4" width="22.5703125" style="1" bestFit="1" customWidth="1"/>
    <col min="5" max="5" width="1" style="1" customWidth="1"/>
    <col min="6" max="6" width="16.28515625" style="1" bestFit="1" customWidth="1"/>
    <col min="7" max="7" width="1" style="1" customWidth="1"/>
    <col min="8" max="8" width="15.85546875" style="1" bestFit="1" customWidth="1"/>
    <col min="9" max="9" width="1" style="1" customWidth="1"/>
    <col min="10" max="10" width="11.85546875" style="1" bestFit="1" customWidth="1"/>
    <col min="11" max="11" width="1" style="1" customWidth="1"/>
    <col min="12" max="12" width="22.5703125" style="1" bestFit="1" customWidth="1"/>
    <col min="13" max="13" width="1" style="1" customWidth="1"/>
    <col min="14" max="14" width="16.28515625" style="1" bestFit="1" customWidth="1"/>
    <col min="15" max="15" width="1" style="1" customWidth="1"/>
    <col min="16" max="16" width="15.85546875" style="1" bestFit="1" customWidth="1"/>
    <col min="17" max="17" width="1" style="1" customWidth="1"/>
    <col min="18" max="18" width="11.85546875" style="1" bestFit="1" customWidth="1"/>
    <col min="19" max="19" width="1" style="1" customWidth="1"/>
    <col min="20" max="20" width="9.140625" style="1" customWidth="1"/>
    <col min="21" max="16384" width="9.140625" style="1"/>
  </cols>
  <sheetData>
    <row r="2" spans="2:28" ht="30" x14ac:dyDescent="0.6">
      <c r="B2" s="124" t="s">
        <v>116</v>
      </c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</row>
    <row r="3" spans="2:28" ht="30" x14ac:dyDescent="0.6">
      <c r="B3" s="124" t="s">
        <v>0</v>
      </c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</row>
    <row r="4" spans="2:28" ht="30" x14ac:dyDescent="0.6">
      <c r="B4" s="124" t="s">
        <v>241</v>
      </c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</row>
    <row r="5" spans="2:28" s="2" customFormat="1" ht="30" x14ac:dyDescent="0.55000000000000004">
      <c r="B5" s="14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</row>
    <row r="6" spans="2:28" s="2" customFormat="1" ht="30" x14ac:dyDescent="0.55000000000000004">
      <c r="B6" s="14" t="s">
        <v>92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8" spans="2:28" ht="24" customHeight="1" x14ac:dyDescent="0.6">
      <c r="B8" s="20"/>
      <c r="C8" s="15"/>
      <c r="D8" s="139" t="s">
        <v>226</v>
      </c>
      <c r="E8" s="139" t="s">
        <v>2</v>
      </c>
      <c r="F8" s="139" t="s">
        <v>2</v>
      </c>
      <c r="G8" s="139" t="s">
        <v>2</v>
      </c>
      <c r="H8" s="139" t="s">
        <v>2</v>
      </c>
      <c r="I8" s="139" t="s">
        <v>2</v>
      </c>
      <c r="J8" s="139" t="s">
        <v>2</v>
      </c>
      <c r="K8" s="15"/>
      <c r="L8" s="139" t="s">
        <v>242</v>
      </c>
      <c r="M8" s="139" t="s">
        <v>4</v>
      </c>
      <c r="N8" s="139" t="s">
        <v>4</v>
      </c>
      <c r="O8" s="139" t="s">
        <v>4</v>
      </c>
      <c r="P8" s="139" t="s">
        <v>4</v>
      </c>
      <c r="Q8" s="139" t="s">
        <v>4</v>
      </c>
      <c r="R8" s="139" t="s">
        <v>4</v>
      </c>
      <c r="S8" s="15"/>
    </row>
    <row r="9" spans="2:28" ht="30" x14ac:dyDescent="0.6">
      <c r="B9" s="21" t="s">
        <v>1</v>
      </c>
      <c r="C9" s="15"/>
      <c r="D9" s="18" t="s">
        <v>226</v>
      </c>
      <c r="E9" s="19"/>
      <c r="F9" s="18" t="s">
        <v>16</v>
      </c>
      <c r="G9" s="19"/>
      <c r="H9" s="18" t="s">
        <v>17</v>
      </c>
      <c r="I9" s="19"/>
      <c r="J9" s="18" t="s">
        <v>18</v>
      </c>
      <c r="K9" s="15"/>
      <c r="L9" s="18" t="s">
        <v>15</v>
      </c>
      <c r="M9" s="19"/>
      <c r="N9" s="18" t="s">
        <v>16</v>
      </c>
      <c r="O9" s="19"/>
      <c r="P9" s="18" t="s">
        <v>17</v>
      </c>
      <c r="Q9" s="19"/>
      <c r="R9" s="18" t="s">
        <v>18</v>
      </c>
      <c r="S9" s="15"/>
    </row>
    <row r="12" spans="2:28" ht="26.25" customHeight="1" thickBot="1" x14ac:dyDescent="0.65">
      <c r="B12" s="23" t="s">
        <v>80</v>
      </c>
      <c r="D12" s="22">
        <v>0</v>
      </c>
      <c r="F12" s="22">
        <v>0</v>
      </c>
      <c r="H12" s="22">
        <v>0</v>
      </c>
      <c r="J12" s="22">
        <v>0</v>
      </c>
      <c r="L12" s="22">
        <v>0</v>
      </c>
      <c r="N12" s="22">
        <v>0</v>
      </c>
      <c r="P12" s="22">
        <v>0</v>
      </c>
      <c r="R12" s="22">
        <v>0</v>
      </c>
    </row>
    <row r="13" spans="2:28" ht="21.75" thickTop="1" x14ac:dyDescent="0.6"/>
    <row r="18" spans="10:10" ht="30" x14ac:dyDescent="0.75">
      <c r="J18" s="57">
        <v>3</v>
      </c>
    </row>
  </sheetData>
  <mergeCells count="5">
    <mergeCell ref="B2:S2"/>
    <mergeCell ref="B3:S3"/>
    <mergeCell ref="B4:S4"/>
    <mergeCell ref="L8:R8"/>
    <mergeCell ref="D8:J8"/>
  </mergeCells>
  <printOptions horizontalCentered="1" verticalCentered="1"/>
  <pageMargins left="0.7" right="0.7" top="0.75" bottom="0.75" header="0.3" footer="0.3"/>
  <pageSetup paperSize="9" scale="8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AL38"/>
  <sheetViews>
    <sheetView rightToLeft="1" view="pageBreakPreview" topLeftCell="A16" zoomScale="70" zoomScaleNormal="90" zoomScaleSheetLayoutView="70" workbookViewId="0">
      <selection activeCell="P32" sqref="P32"/>
    </sheetView>
  </sheetViews>
  <sheetFormatPr defaultRowHeight="21" x14ac:dyDescent="0.6"/>
  <cols>
    <col min="1" max="1" width="4.7109375" style="1" customWidth="1"/>
    <col min="2" max="2" width="30.5703125" style="1" customWidth="1"/>
    <col min="3" max="3" width="1" style="1" customWidth="1"/>
    <col min="4" max="4" width="15" style="1" customWidth="1"/>
    <col min="5" max="5" width="1" style="1" customWidth="1"/>
    <col min="6" max="6" width="15.42578125" style="1" customWidth="1"/>
    <col min="7" max="7" width="1" style="1" customWidth="1"/>
    <col min="8" max="8" width="12.140625" style="1" customWidth="1"/>
    <col min="9" max="9" width="1" style="1" customWidth="1"/>
    <col min="10" max="10" width="12.42578125" style="1" customWidth="1"/>
    <col min="11" max="11" width="1" style="1" customWidth="1"/>
    <col min="12" max="12" width="11.85546875" style="1" bestFit="1" customWidth="1"/>
    <col min="13" max="13" width="1" style="1" customWidth="1"/>
    <col min="14" max="14" width="12" style="1" bestFit="1" customWidth="1"/>
    <col min="15" max="15" width="1" style="1" customWidth="1"/>
    <col min="16" max="16" width="9.140625" style="1" bestFit="1" customWidth="1"/>
    <col min="17" max="17" width="1" style="1" customWidth="1"/>
    <col min="18" max="18" width="16.28515625" style="1" customWidth="1"/>
    <col min="19" max="19" width="1" style="1" customWidth="1"/>
    <col min="20" max="20" width="17.7109375" style="1" customWidth="1"/>
    <col min="21" max="21" width="1" style="1" customWidth="1"/>
    <col min="22" max="22" width="8.140625" style="1" bestFit="1" customWidth="1"/>
    <col min="23" max="23" width="1" style="1" customWidth="1"/>
    <col min="24" max="24" width="19" style="1" bestFit="1" customWidth="1"/>
    <col min="25" max="25" width="1" style="1" customWidth="1"/>
    <col min="26" max="26" width="8.140625" style="1" bestFit="1" customWidth="1"/>
    <col min="27" max="27" width="1" style="1" customWidth="1"/>
    <col min="28" max="28" width="16.28515625" style="1" bestFit="1" customWidth="1"/>
    <col min="29" max="29" width="1" style="1" customWidth="1"/>
    <col min="30" max="30" width="9.140625" style="1" bestFit="1" customWidth="1"/>
    <col min="31" max="31" width="1" style="1" customWidth="1"/>
    <col min="32" max="32" width="12.7109375" style="1" customWidth="1"/>
    <col min="33" max="33" width="1" style="1" customWidth="1"/>
    <col min="34" max="34" width="19.140625" style="1" bestFit="1" customWidth="1"/>
    <col min="35" max="35" width="1" style="1" customWidth="1"/>
    <col min="36" max="36" width="17.7109375" style="1" customWidth="1"/>
    <col min="37" max="37" width="1" style="1" customWidth="1"/>
    <col min="38" max="38" width="19.85546875" style="1" customWidth="1"/>
    <col min="39" max="39" width="1" style="1" customWidth="1"/>
    <col min="40" max="40" width="9.140625" style="1" customWidth="1"/>
    <col min="41" max="16384" width="9.140625" style="1"/>
  </cols>
  <sheetData>
    <row r="2" spans="2:38" ht="39" x14ac:dyDescent="0.6">
      <c r="B2" s="141" t="s">
        <v>116</v>
      </c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1"/>
      <c r="AA2" s="141"/>
      <c r="AB2" s="141"/>
      <c r="AC2" s="141"/>
      <c r="AD2" s="141"/>
      <c r="AE2" s="141"/>
      <c r="AF2" s="141"/>
      <c r="AG2" s="141"/>
      <c r="AH2" s="141"/>
      <c r="AI2" s="141"/>
      <c r="AJ2" s="141"/>
      <c r="AK2" s="141"/>
      <c r="AL2" s="141"/>
    </row>
    <row r="3" spans="2:38" ht="39" x14ac:dyDescent="0.6">
      <c r="B3" s="141" t="s">
        <v>0</v>
      </c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  <c r="AA3" s="141"/>
      <c r="AB3" s="141"/>
      <c r="AC3" s="141"/>
      <c r="AD3" s="141"/>
      <c r="AE3" s="141"/>
      <c r="AF3" s="141"/>
      <c r="AG3" s="141"/>
      <c r="AH3" s="141"/>
      <c r="AI3" s="141"/>
      <c r="AJ3" s="141"/>
      <c r="AK3" s="141"/>
      <c r="AL3" s="141"/>
    </row>
    <row r="4" spans="2:38" ht="39" x14ac:dyDescent="0.6">
      <c r="B4" s="141" t="s">
        <v>241</v>
      </c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41"/>
      <c r="AD4" s="141"/>
      <c r="AE4" s="141"/>
      <c r="AF4" s="141"/>
      <c r="AG4" s="141"/>
      <c r="AH4" s="141"/>
      <c r="AI4" s="141"/>
      <c r="AJ4" s="141"/>
      <c r="AK4" s="141"/>
      <c r="AL4" s="141"/>
    </row>
    <row r="5" spans="2:38" ht="39" x14ac:dyDescent="0.6"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</row>
    <row r="6" spans="2:38" ht="39" x14ac:dyDescent="0.6"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</row>
    <row r="7" spans="2:38" s="2" customFormat="1" ht="30" x14ac:dyDescent="0.55000000000000004">
      <c r="B7" s="14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2:38" s="2" customFormat="1" ht="30" x14ac:dyDescent="0.55000000000000004">
      <c r="B8" s="14" t="s">
        <v>104</v>
      </c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</row>
    <row r="10" spans="2:38" ht="30" x14ac:dyDescent="0.6">
      <c r="B10" s="124" t="s">
        <v>19</v>
      </c>
      <c r="C10" s="124" t="s">
        <v>19</v>
      </c>
      <c r="D10" s="124" t="s">
        <v>19</v>
      </c>
      <c r="E10" s="124" t="s">
        <v>19</v>
      </c>
      <c r="F10" s="124" t="s">
        <v>19</v>
      </c>
      <c r="G10" s="124" t="s">
        <v>19</v>
      </c>
      <c r="H10" s="124" t="s">
        <v>19</v>
      </c>
      <c r="I10" s="124" t="s">
        <v>19</v>
      </c>
      <c r="J10" s="124" t="s">
        <v>19</v>
      </c>
      <c r="K10" s="124" t="s">
        <v>19</v>
      </c>
      <c r="L10" s="124" t="s">
        <v>19</v>
      </c>
      <c r="M10" s="124" t="s">
        <v>19</v>
      </c>
      <c r="N10" s="124" t="s">
        <v>19</v>
      </c>
      <c r="P10" s="124" t="s">
        <v>226</v>
      </c>
      <c r="Q10" s="124" t="s">
        <v>2</v>
      </c>
      <c r="R10" s="124" t="s">
        <v>2</v>
      </c>
      <c r="S10" s="124" t="s">
        <v>2</v>
      </c>
      <c r="T10" s="124" t="s">
        <v>2</v>
      </c>
      <c r="V10" s="124" t="s">
        <v>3</v>
      </c>
      <c r="W10" s="124" t="s">
        <v>3</v>
      </c>
      <c r="X10" s="124" t="s">
        <v>3</v>
      </c>
      <c r="Y10" s="124" t="s">
        <v>3</v>
      </c>
      <c r="Z10" s="124" t="s">
        <v>3</v>
      </c>
      <c r="AA10" s="124" t="s">
        <v>3</v>
      </c>
      <c r="AB10" s="124" t="s">
        <v>3</v>
      </c>
      <c r="AD10" s="124" t="s">
        <v>242</v>
      </c>
      <c r="AE10" s="124" t="s">
        <v>4</v>
      </c>
      <c r="AF10" s="124" t="s">
        <v>4</v>
      </c>
      <c r="AG10" s="124" t="s">
        <v>4</v>
      </c>
      <c r="AH10" s="124" t="s">
        <v>4</v>
      </c>
      <c r="AI10" s="124" t="s">
        <v>4</v>
      </c>
      <c r="AJ10" s="124" t="s">
        <v>4</v>
      </c>
      <c r="AK10" s="124" t="s">
        <v>4</v>
      </c>
      <c r="AL10" s="124" t="s">
        <v>4</v>
      </c>
    </row>
    <row r="11" spans="2:38" s="16" customFormat="1" ht="45.75" customHeight="1" x14ac:dyDescent="0.6">
      <c r="B11" s="127" t="s">
        <v>20</v>
      </c>
      <c r="C11" s="24"/>
      <c r="D11" s="127" t="s">
        <v>21</v>
      </c>
      <c r="E11" s="24"/>
      <c r="F11" s="127" t="s">
        <v>22</v>
      </c>
      <c r="G11" s="24"/>
      <c r="H11" s="127" t="s">
        <v>23</v>
      </c>
      <c r="I11" s="24"/>
      <c r="J11" s="127" t="s">
        <v>87</v>
      </c>
      <c r="K11" s="24"/>
      <c r="L11" s="127" t="s">
        <v>25</v>
      </c>
      <c r="M11" s="24"/>
      <c r="N11" s="127" t="s">
        <v>18</v>
      </c>
      <c r="P11" s="127" t="s">
        <v>5</v>
      </c>
      <c r="Q11" s="24"/>
      <c r="R11" s="127" t="s">
        <v>6</v>
      </c>
      <c r="S11" s="24"/>
      <c r="T11" s="127" t="s">
        <v>7</v>
      </c>
      <c r="V11" s="127" t="s">
        <v>8</v>
      </c>
      <c r="W11" s="127" t="s">
        <v>8</v>
      </c>
      <c r="X11" s="127" t="s">
        <v>8</v>
      </c>
      <c r="Z11" s="127" t="s">
        <v>9</v>
      </c>
      <c r="AA11" s="127" t="s">
        <v>9</v>
      </c>
      <c r="AB11" s="127" t="s">
        <v>9</v>
      </c>
      <c r="AD11" s="127" t="s">
        <v>5</v>
      </c>
      <c r="AE11" s="24"/>
      <c r="AF11" s="127" t="s">
        <v>26</v>
      </c>
      <c r="AG11" s="24"/>
      <c r="AH11" s="127" t="s">
        <v>6</v>
      </c>
      <c r="AI11" s="24"/>
      <c r="AJ11" s="127" t="s">
        <v>7</v>
      </c>
      <c r="AK11" s="24"/>
      <c r="AL11" s="127" t="s">
        <v>11</v>
      </c>
    </row>
    <row r="12" spans="2:38" s="16" customFormat="1" ht="45.75" customHeight="1" x14ac:dyDescent="0.6">
      <c r="B12" s="128" t="s">
        <v>20</v>
      </c>
      <c r="C12" s="25"/>
      <c r="D12" s="128" t="s">
        <v>21</v>
      </c>
      <c r="E12" s="25"/>
      <c r="F12" s="128" t="s">
        <v>22</v>
      </c>
      <c r="G12" s="25"/>
      <c r="H12" s="128" t="s">
        <v>23</v>
      </c>
      <c r="I12" s="25"/>
      <c r="J12" s="128" t="s">
        <v>24</v>
      </c>
      <c r="K12" s="25"/>
      <c r="L12" s="128" t="s">
        <v>25</v>
      </c>
      <c r="M12" s="25"/>
      <c r="N12" s="128" t="s">
        <v>18</v>
      </c>
      <c r="P12" s="128" t="s">
        <v>5</v>
      </c>
      <c r="Q12" s="25"/>
      <c r="R12" s="128" t="s">
        <v>6</v>
      </c>
      <c r="S12" s="25"/>
      <c r="T12" s="128" t="s">
        <v>7</v>
      </c>
      <c r="V12" s="128" t="s">
        <v>5</v>
      </c>
      <c r="W12" s="25"/>
      <c r="X12" s="128" t="s">
        <v>6</v>
      </c>
      <c r="Z12" s="128" t="s">
        <v>5</v>
      </c>
      <c r="AA12" s="25"/>
      <c r="AB12" s="128" t="s">
        <v>12</v>
      </c>
      <c r="AD12" s="128" t="s">
        <v>5</v>
      </c>
      <c r="AE12" s="25"/>
      <c r="AF12" s="128" t="s">
        <v>26</v>
      </c>
      <c r="AG12" s="25"/>
      <c r="AH12" s="128" t="s">
        <v>6</v>
      </c>
      <c r="AI12" s="25"/>
      <c r="AJ12" s="128" t="s">
        <v>7</v>
      </c>
      <c r="AK12" s="25"/>
      <c r="AL12" s="128" t="s">
        <v>11</v>
      </c>
    </row>
    <row r="13" spans="2:38" ht="21.75" x14ac:dyDescent="0.6">
      <c r="B13" s="3" t="s">
        <v>159</v>
      </c>
      <c r="C13" s="112"/>
      <c r="D13" s="3" t="s">
        <v>95</v>
      </c>
      <c r="E13" s="3"/>
      <c r="F13" s="3" t="s">
        <v>95</v>
      </c>
      <c r="G13" s="112"/>
      <c r="H13" s="3" t="s">
        <v>160</v>
      </c>
      <c r="I13" s="3"/>
      <c r="J13" s="3" t="s">
        <v>167</v>
      </c>
      <c r="K13" s="112"/>
      <c r="L13" s="3">
        <v>0</v>
      </c>
      <c r="M13" s="3"/>
      <c r="N13" s="3">
        <v>0</v>
      </c>
      <c r="O13" s="3"/>
      <c r="P13" s="3">
        <v>41000</v>
      </c>
      <c r="Q13" s="3"/>
      <c r="R13" s="3">
        <v>23087938649</v>
      </c>
      <c r="S13" s="3"/>
      <c r="T13" s="3">
        <v>26177444478</v>
      </c>
      <c r="U13" s="3"/>
      <c r="V13" s="3">
        <v>8000</v>
      </c>
      <c r="W13" s="3"/>
      <c r="X13" s="3">
        <v>5320964248</v>
      </c>
      <c r="Y13" s="3"/>
      <c r="Z13" s="3">
        <v>3000</v>
      </c>
      <c r="AA13" s="3"/>
      <c r="AB13" s="3">
        <v>1994638407</v>
      </c>
      <c r="AC13" s="3"/>
      <c r="AD13" s="3">
        <v>46000</v>
      </c>
      <c r="AE13" s="3"/>
      <c r="AF13" s="3">
        <v>676571</v>
      </c>
      <c r="AG13" s="3"/>
      <c r="AH13" s="3">
        <v>26669582311</v>
      </c>
      <c r="AI13" s="3"/>
      <c r="AJ13" s="3">
        <v>31116625089</v>
      </c>
      <c r="AK13" s="2"/>
      <c r="AL13" s="67">
        <f>AJ13/'سرمایه گذاری ها'!$O$17</f>
        <v>0.10926042709107101</v>
      </c>
    </row>
    <row r="14" spans="2:38" ht="21.75" x14ac:dyDescent="0.6">
      <c r="B14" s="3" t="s">
        <v>119</v>
      </c>
      <c r="C14" s="112"/>
      <c r="D14" s="3" t="s">
        <v>95</v>
      </c>
      <c r="E14" s="3"/>
      <c r="F14" s="3" t="s">
        <v>95</v>
      </c>
      <c r="G14" s="112"/>
      <c r="H14" s="3" t="s">
        <v>60</v>
      </c>
      <c r="I14" s="3"/>
      <c r="J14" s="3" t="s">
        <v>120</v>
      </c>
      <c r="K14" s="112"/>
      <c r="L14" s="3">
        <v>0</v>
      </c>
      <c r="M14" s="3"/>
      <c r="N14" s="3">
        <v>0</v>
      </c>
      <c r="O14" s="3"/>
      <c r="P14" s="3">
        <v>20760</v>
      </c>
      <c r="Q14" s="3"/>
      <c r="R14" s="3">
        <v>13541438707</v>
      </c>
      <c r="S14" s="3"/>
      <c r="T14" s="3">
        <v>14656352734</v>
      </c>
      <c r="U14" s="3"/>
      <c r="V14" s="3">
        <v>0</v>
      </c>
      <c r="W14" s="3"/>
      <c r="X14" s="3">
        <v>0</v>
      </c>
      <c r="Y14" s="3"/>
      <c r="Z14" s="3">
        <v>100</v>
      </c>
      <c r="AA14" s="3"/>
      <c r="AB14" s="3">
        <v>73286716</v>
      </c>
      <c r="AC14" s="3"/>
      <c r="AD14" s="3">
        <v>20660</v>
      </c>
      <c r="AE14" s="3"/>
      <c r="AF14" s="3">
        <v>742712</v>
      </c>
      <c r="AG14" s="3"/>
      <c r="AH14" s="3">
        <v>13476210197</v>
      </c>
      <c r="AI14" s="3"/>
      <c r="AJ14" s="3">
        <v>15341648742</v>
      </c>
      <c r="AK14" s="2"/>
      <c r="AL14" s="67">
        <f>AJ14/'سرمایه گذاری ها'!$O$17</f>
        <v>5.3869437608922315E-2</v>
      </c>
    </row>
    <row r="15" spans="2:38" ht="21.75" x14ac:dyDescent="0.6">
      <c r="B15" s="3" t="s">
        <v>161</v>
      </c>
      <c r="C15" s="112"/>
      <c r="D15" s="3" t="s">
        <v>95</v>
      </c>
      <c r="E15" s="3"/>
      <c r="F15" s="3" t="s">
        <v>95</v>
      </c>
      <c r="G15" s="112"/>
      <c r="H15" s="3" t="s">
        <v>162</v>
      </c>
      <c r="I15" s="3"/>
      <c r="J15" s="3" t="s">
        <v>163</v>
      </c>
      <c r="K15" s="112"/>
      <c r="L15" s="3">
        <v>0</v>
      </c>
      <c r="M15" s="3"/>
      <c r="N15" s="3">
        <v>0</v>
      </c>
      <c r="O15" s="3"/>
      <c r="P15" s="3">
        <v>15004</v>
      </c>
      <c r="Q15" s="3"/>
      <c r="R15" s="3">
        <v>13200600657</v>
      </c>
      <c r="S15" s="3"/>
      <c r="T15" s="3">
        <v>13720861227</v>
      </c>
      <c r="U15" s="3"/>
      <c r="V15" s="3">
        <v>0</v>
      </c>
      <c r="W15" s="3"/>
      <c r="X15" s="3">
        <v>0</v>
      </c>
      <c r="Y15" s="3"/>
      <c r="Z15" s="3">
        <v>0</v>
      </c>
      <c r="AA15" s="3"/>
      <c r="AB15" s="3">
        <v>0</v>
      </c>
      <c r="AC15" s="3"/>
      <c r="AD15" s="3">
        <v>15004</v>
      </c>
      <c r="AE15" s="3"/>
      <c r="AF15" s="3">
        <v>965317</v>
      </c>
      <c r="AG15" s="3"/>
      <c r="AH15" s="3">
        <v>13200600657</v>
      </c>
      <c r="AI15" s="3"/>
      <c r="AJ15" s="3">
        <v>14480991112</v>
      </c>
      <c r="AK15" s="2"/>
      <c r="AL15" s="67">
        <f>AJ15/'سرمایه گذاری ها'!$O$17</f>
        <v>5.0847393284898512E-2</v>
      </c>
    </row>
    <row r="16" spans="2:38" ht="21.75" x14ac:dyDescent="0.6">
      <c r="B16" s="3" t="s">
        <v>164</v>
      </c>
      <c r="C16" s="112"/>
      <c r="D16" s="3" t="s">
        <v>95</v>
      </c>
      <c r="E16" s="3"/>
      <c r="F16" s="3" t="s">
        <v>95</v>
      </c>
      <c r="G16" s="112"/>
      <c r="H16" s="3" t="s">
        <v>165</v>
      </c>
      <c r="I16" s="3"/>
      <c r="J16" s="3" t="s">
        <v>168</v>
      </c>
      <c r="K16" s="112"/>
      <c r="L16" s="3">
        <v>0</v>
      </c>
      <c r="M16" s="3"/>
      <c r="N16" s="3">
        <v>0</v>
      </c>
      <c r="O16" s="3"/>
      <c r="P16" s="3">
        <v>17700</v>
      </c>
      <c r="Q16" s="3"/>
      <c r="R16" s="3">
        <v>10153627143</v>
      </c>
      <c r="S16" s="3"/>
      <c r="T16" s="3">
        <v>10932104696</v>
      </c>
      <c r="U16" s="3"/>
      <c r="V16" s="3">
        <v>0</v>
      </c>
      <c r="W16" s="3"/>
      <c r="X16" s="3">
        <v>0</v>
      </c>
      <c r="Y16" s="3"/>
      <c r="Z16" s="3">
        <v>0</v>
      </c>
      <c r="AA16" s="3"/>
      <c r="AB16" s="3">
        <v>0</v>
      </c>
      <c r="AC16" s="3"/>
      <c r="AD16" s="3">
        <v>17700</v>
      </c>
      <c r="AE16" s="3"/>
      <c r="AF16" s="3">
        <v>653795</v>
      </c>
      <c r="AG16" s="3"/>
      <c r="AH16" s="3">
        <v>10153627143</v>
      </c>
      <c r="AI16" s="3"/>
      <c r="AJ16" s="3">
        <v>11570074043</v>
      </c>
      <c r="AK16" s="2"/>
      <c r="AL16" s="67">
        <f>AJ16/'سرمایه گذاری ها'!$O$17</f>
        <v>4.0626232047908793E-2</v>
      </c>
    </row>
    <row r="17" spans="2:38" ht="21.75" x14ac:dyDescent="0.6">
      <c r="B17" s="3" t="s">
        <v>183</v>
      </c>
      <c r="C17" s="112"/>
      <c r="D17" s="3" t="s">
        <v>95</v>
      </c>
      <c r="E17" s="3"/>
      <c r="F17" s="3" t="s">
        <v>95</v>
      </c>
      <c r="G17" s="112"/>
      <c r="H17" s="3" t="s">
        <v>184</v>
      </c>
      <c r="I17" s="3"/>
      <c r="J17" s="3" t="s">
        <v>185</v>
      </c>
      <c r="K17" s="112"/>
      <c r="L17" s="3">
        <v>0</v>
      </c>
      <c r="M17" s="3"/>
      <c r="N17" s="3">
        <v>0</v>
      </c>
      <c r="O17" s="3"/>
      <c r="P17" s="3">
        <v>10200</v>
      </c>
      <c r="Q17" s="3"/>
      <c r="R17" s="3">
        <v>9346592759</v>
      </c>
      <c r="S17" s="3"/>
      <c r="T17" s="3">
        <v>9731188102</v>
      </c>
      <c r="U17" s="3"/>
      <c r="V17" s="3">
        <v>0</v>
      </c>
      <c r="W17" s="3"/>
      <c r="X17" s="3">
        <v>0</v>
      </c>
      <c r="Y17" s="3"/>
      <c r="Z17" s="3">
        <v>0</v>
      </c>
      <c r="AA17" s="3"/>
      <c r="AB17" s="3">
        <v>0</v>
      </c>
      <c r="AC17" s="3"/>
      <c r="AD17" s="3">
        <v>10200</v>
      </c>
      <c r="AE17" s="3"/>
      <c r="AF17" s="3">
        <v>998755</v>
      </c>
      <c r="AG17" s="3"/>
      <c r="AH17" s="3">
        <v>9346592759</v>
      </c>
      <c r="AI17" s="3"/>
      <c r="AJ17" s="3">
        <v>10185454551</v>
      </c>
      <c r="AK17" s="2"/>
      <c r="AL17" s="67">
        <f>AJ17/'سرمایه گذاری ها'!$O$17</f>
        <v>3.5764389974038704E-2</v>
      </c>
    </row>
    <row r="18" spans="2:38" ht="21.75" x14ac:dyDescent="0.6">
      <c r="B18" s="3" t="s">
        <v>175</v>
      </c>
      <c r="C18" s="112"/>
      <c r="D18" s="3" t="s">
        <v>95</v>
      </c>
      <c r="E18" s="3"/>
      <c r="F18" s="3" t="s">
        <v>95</v>
      </c>
      <c r="G18" s="112"/>
      <c r="H18" s="3" t="s">
        <v>176</v>
      </c>
      <c r="I18" s="3"/>
      <c r="J18" s="3" t="s">
        <v>177</v>
      </c>
      <c r="K18" s="112"/>
      <c r="L18" s="3">
        <v>0</v>
      </c>
      <c r="M18" s="3"/>
      <c r="N18" s="3">
        <v>0</v>
      </c>
      <c r="O18" s="3"/>
      <c r="P18" s="3">
        <v>9300</v>
      </c>
      <c r="Q18" s="3"/>
      <c r="R18" s="3">
        <v>8098950276</v>
      </c>
      <c r="S18" s="3"/>
      <c r="T18" s="3">
        <v>8559228558</v>
      </c>
      <c r="U18" s="3"/>
      <c r="V18" s="3">
        <v>1300</v>
      </c>
      <c r="W18" s="3"/>
      <c r="X18" s="3">
        <v>1238278395</v>
      </c>
      <c r="Y18" s="3"/>
      <c r="Z18" s="3">
        <v>0</v>
      </c>
      <c r="AA18" s="3"/>
      <c r="AB18" s="3">
        <v>0</v>
      </c>
      <c r="AC18" s="3"/>
      <c r="AD18" s="3">
        <v>10600</v>
      </c>
      <c r="AE18" s="3"/>
      <c r="AF18" s="3">
        <v>960546</v>
      </c>
      <c r="AG18" s="3"/>
      <c r="AH18" s="3">
        <v>9337228671</v>
      </c>
      <c r="AI18" s="3"/>
      <c r="AJ18" s="3">
        <v>10179942150</v>
      </c>
      <c r="AK18" s="2"/>
      <c r="AL18" s="67">
        <f>AJ18/'سرمایه گذاری ها'!$O$17</f>
        <v>3.5745034170321738E-2</v>
      </c>
    </row>
    <row r="19" spans="2:38" ht="21.75" x14ac:dyDescent="0.6">
      <c r="B19" s="3" t="s">
        <v>214</v>
      </c>
      <c r="C19" s="112"/>
      <c r="D19" s="3" t="s">
        <v>95</v>
      </c>
      <c r="E19" s="3"/>
      <c r="F19" s="3" t="s">
        <v>95</v>
      </c>
      <c r="G19" s="112"/>
      <c r="H19" s="3" t="s">
        <v>215</v>
      </c>
      <c r="I19" s="3"/>
      <c r="J19" s="3" t="s">
        <v>216</v>
      </c>
      <c r="K19" s="112"/>
      <c r="L19" s="3">
        <v>0</v>
      </c>
      <c r="M19" s="3"/>
      <c r="N19" s="3">
        <v>0</v>
      </c>
      <c r="O19" s="3"/>
      <c r="P19" s="3">
        <v>10500</v>
      </c>
      <c r="Q19" s="3"/>
      <c r="R19" s="3">
        <v>6038516279</v>
      </c>
      <c r="S19" s="3"/>
      <c r="T19" s="3">
        <v>6037130071</v>
      </c>
      <c r="U19" s="3"/>
      <c r="V19" s="3">
        <v>0</v>
      </c>
      <c r="W19" s="3"/>
      <c r="X19" s="3">
        <v>0</v>
      </c>
      <c r="Y19" s="3"/>
      <c r="Z19" s="3">
        <v>0</v>
      </c>
      <c r="AA19" s="3"/>
      <c r="AB19" s="3">
        <v>0</v>
      </c>
      <c r="AC19" s="3"/>
      <c r="AD19" s="3">
        <v>10500</v>
      </c>
      <c r="AE19" s="3"/>
      <c r="AF19" s="3">
        <v>608821</v>
      </c>
      <c r="AG19" s="3"/>
      <c r="AH19" s="3">
        <v>6038516279</v>
      </c>
      <c r="AI19" s="3"/>
      <c r="AJ19" s="3">
        <v>6391461837</v>
      </c>
      <c r="AK19" s="2"/>
      <c r="AL19" s="67">
        <f>AJ19/'سرمایه گذاری ها'!$O$17</f>
        <v>2.2442467589255635E-2</v>
      </c>
    </row>
    <row r="20" spans="2:38" ht="21.75" x14ac:dyDescent="0.6">
      <c r="B20" s="3" t="s">
        <v>217</v>
      </c>
      <c r="C20" s="112"/>
      <c r="D20" s="3" t="s">
        <v>95</v>
      </c>
      <c r="E20" s="3"/>
      <c r="F20" s="3" t="s">
        <v>95</v>
      </c>
      <c r="G20" s="112"/>
      <c r="H20" s="3" t="s">
        <v>218</v>
      </c>
      <c r="I20" s="3"/>
      <c r="J20" s="3" t="s">
        <v>219</v>
      </c>
      <c r="K20" s="112"/>
      <c r="L20" s="3">
        <v>0</v>
      </c>
      <c r="M20" s="3"/>
      <c r="N20" s="3">
        <v>0</v>
      </c>
      <c r="O20" s="3"/>
      <c r="P20" s="3">
        <v>5200</v>
      </c>
      <c r="Q20" s="3"/>
      <c r="R20" s="3">
        <v>4807751246</v>
      </c>
      <c r="S20" s="3"/>
      <c r="T20" s="3">
        <v>4784936972</v>
      </c>
      <c r="U20" s="3"/>
      <c r="V20" s="3">
        <v>0</v>
      </c>
      <c r="W20" s="3"/>
      <c r="X20" s="3">
        <v>0</v>
      </c>
      <c r="Y20" s="3"/>
      <c r="Z20" s="3">
        <v>0</v>
      </c>
      <c r="AA20" s="3"/>
      <c r="AB20" s="3">
        <v>0</v>
      </c>
      <c r="AC20" s="3"/>
      <c r="AD20" s="3">
        <v>5200</v>
      </c>
      <c r="AE20" s="3"/>
      <c r="AF20" s="3">
        <v>961987</v>
      </c>
      <c r="AG20" s="3"/>
      <c r="AH20" s="3">
        <v>4807751246</v>
      </c>
      <c r="AI20" s="3"/>
      <c r="AJ20" s="3">
        <v>5001425727</v>
      </c>
      <c r="AK20" s="2"/>
      <c r="AL20" s="67">
        <f>AJ20/'سرمایه گذاری ها'!$O$17</f>
        <v>1.7561606036429315E-2</v>
      </c>
    </row>
    <row r="21" spans="2:38" ht="21.75" x14ac:dyDescent="0.6">
      <c r="B21" s="3" t="s">
        <v>96</v>
      </c>
      <c r="C21" s="112"/>
      <c r="D21" s="3" t="s">
        <v>95</v>
      </c>
      <c r="E21" s="3"/>
      <c r="F21" s="3" t="s">
        <v>95</v>
      </c>
      <c r="G21" s="112"/>
      <c r="H21" s="3" t="s">
        <v>60</v>
      </c>
      <c r="I21" s="3"/>
      <c r="J21" s="3" t="s">
        <v>244</v>
      </c>
      <c r="K21" s="112"/>
      <c r="L21" s="3">
        <v>0</v>
      </c>
      <c r="M21" s="3"/>
      <c r="N21" s="3">
        <v>0</v>
      </c>
      <c r="O21" s="3"/>
      <c r="P21" s="3">
        <v>0</v>
      </c>
      <c r="Q21" s="3"/>
      <c r="R21" s="3">
        <v>0</v>
      </c>
      <c r="S21" s="3"/>
      <c r="T21" s="3">
        <v>0</v>
      </c>
      <c r="U21" s="3"/>
      <c r="V21" s="3">
        <v>5100</v>
      </c>
      <c r="W21" s="3"/>
      <c r="X21" s="3">
        <v>3881802446</v>
      </c>
      <c r="Y21" s="3"/>
      <c r="Z21" s="3">
        <v>0</v>
      </c>
      <c r="AA21" s="3"/>
      <c r="AB21" s="3">
        <v>0</v>
      </c>
      <c r="AC21" s="3"/>
      <c r="AD21" s="3">
        <v>5100</v>
      </c>
      <c r="AE21" s="3"/>
      <c r="AF21" s="3">
        <v>772125</v>
      </c>
      <c r="AG21" s="3"/>
      <c r="AH21" s="3">
        <v>3881802446</v>
      </c>
      <c r="AI21" s="3"/>
      <c r="AJ21" s="3">
        <v>3937123766</v>
      </c>
      <c r="AK21" s="2"/>
      <c r="AL21" s="67">
        <f>AJ21/'سرمایه گذاری ها'!$O$17</f>
        <v>1.3824501306076263E-2</v>
      </c>
    </row>
    <row r="22" spans="2:38" ht="22.5" customHeight="1" x14ac:dyDescent="0.6">
      <c r="B22" s="3" t="s">
        <v>220</v>
      </c>
      <c r="C22" s="112"/>
      <c r="D22" s="3" t="s">
        <v>95</v>
      </c>
      <c r="E22" s="3"/>
      <c r="F22" s="3" t="s">
        <v>95</v>
      </c>
      <c r="G22" s="112"/>
      <c r="H22" s="3" t="s">
        <v>221</v>
      </c>
      <c r="I22" s="3"/>
      <c r="J22" s="3" t="s">
        <v>222</v>
      </c>
      <c r="K22" s="112"/>
      <c r="L22" s="3">
        <v>0</v>
      </c>
      <c r="M22" s="3"/>
      <c r="N22" s="3">
        <v>0</v>
      </c>
      <c r="O22" s="3"/>
      <c r="P22" s="3">
        <v>5000</v>
      </c>
      <c r="Q22" s="3"/>
      <c r="R22" s="3">
        <v>3680667000</v>
      </c>
      <c r="S22" s="3"/>
      <c r="T22" s="3">
        <v>3695770020</v>
      </c>
      <c r="U22" s="3"/>
      <c r="V22" s="3">
        <v>0</v>
      </c>
      <c r="W22" s="3"/>
      <c r="X22" s="3">
        <v>0</v>
      </c>
      <c r="Y22" s="3"/>
      <c r="Z22" s="3">
        <v>0</v>
      </c>
      <c r="AA22" s="3"/>
      <c r="AB22" s="3">
        <v>0</v>
      </c>
      <c r="AC22" s="3"/>
      <c r="AD22" s="3">
        <v>5000</v>
      </c>
      <c r="AE22" s="3"/>
      <c r="AF22" s="3">
        <v>776290</v>
      </c>
      <c r="AG22" s="3"/>
      <c r="AH22" s="3">
        <v>3680667000</v>
      </c>
      <c r="AI22" s="3"/>
      <c r="AJ22" s="3">
        <v>3880746487</v>
      </c>
      <c r="AK22" s="2"/>
      <c r="AL22" s="67">
        <f>AJ22/'سرمایه گذاری ها'!$O$17</f>
        <v>1.3626542640438387E-2</v>
      </c>
    </row>
    <row r="23" spans="2:38" ht="21.75" x14ac:dyDescent="0.6">
      <c r="B23" s="3" t="s">
        <v>223</v>
      </c>
      <c r="C23" s="112"/>
      <c r="D23" s="3" t="s">
        <v>95</v>
      </c>
      <c r="E23" s="3"/>
      <c r="F23" s="3" t="s">
        <v>95</v>
      </c>
      <c r="G23" s="112"/>
      <c r="H23" s="3" t="s">
        <v>215</v>
      </c>
      <c r="I23" s="3"/>
      <c r="J23" s="3" t="s">
        <v>224</v>
      </c>
      <c r="K23" s="112"/>
      <c r="L23" s="3">
        <v>0</v>
      </c>
      <c r="M23" s="3"/>
      <c r="N23" s="3">
        <v>0</v>
      </c>
      <c r="O23" s="3"/>
      <c r="P23" s="3">
        <v>6400</v>
      </c>
      <c r="Q23" s="3"/>
      <c r="R23" s="3">
        <v>3598732151</v>
      </c>
      <c r="S23" s="3"/>
      <c r="T23" s="3">
        <v>3612125983</v>
      </c>
      <c r="U23" s="3"/>
      <c r="V23" s="3">
        <v>0</v>
      </c>
      <c r="W23" s="3"/>
      <c r="X23" s="3">
        <v>0</v>
      </c>
      <c r="Y23" s="3"/>
      <c r="Z23" s="3">
        <v>0</v>
      </c>
      <c r="AA23" s="3"/>
      <c r="AB23" s="3">
        <v>0</v>
      </c>
      <c r="AC23" s="3"/>
      <c r="AD23" s="3">
        <v>6400</v>
      </c>
      <c r="AE23" s="3"/>
      <c r="AF23" s="3">
        <v>597182</v>
      </c>
      <c r="AG23" s="3"/>
      <c r="AH23" s="3">
        <v>3598732151</v>
      </c>
      <c r="AI23" s="3"/>
      <c r="AJ23" s="3">
        <v>3821272068</v>
      </c>
      <c r="AK23" s="2"/>
      <c r="AL23" s="67">
        <f>AJ23/'سرمایه گذاری ها'!$O$17</f>
        <v>1.3417708925266928E-2</v>
      </c>
    </row>
    <row r="24" spans="2:38" ht="21.75" x14ac:dyDescent="0.6">
      <c r="B24" s="3" t="s">
        <v>98</v>
      </c>
      <c r="C24" s="112"/>
      <c r="D24" s="3" t="s">
        <v>95</v>
      </c>
      <c r="E24" s="3"/>
      <c r="F24" s="3" t="s">
        <v>95</v>
      </c>
      <c r="G24" s="112"/>
      <c r="H24" s="3" t="s">
        <v>180</v>
      </c>
      <c r="I24" s="3"/>
      <c r="J24" s="3" t="s">
        <v>181</v>
      </c>
      <c r="K24" s="112"/>
      <c r="L24" s="3">
        <v>0</v>
      </c>
      <c r="M24" s="3"/>
      <c r="N24" s="3">
        <v>0</v>
      </c>
      <c r="O24" s="3"/>
      <c r="P24" s="3">
        <v>5000</v>
      </c>
      <c r="Q24" s="3"/>
      <c r="R24" s="3">
        <v>3244571969</v>
      </c>
      <c r="S24" s="3"/>
      <c r="T24" s="3">
        <v>3630631828</v>
      </c>
      <c r="U24" s="3"/>
      <c r="V24" s="3">
        <v>0</v>
      </c>
      <c r="W24" s="3"/>
      <c r="X24" s="3">
        <v>0</v>
      </c>
      <c r="Y24" s="3"/>
      <c r="Z24" s="3">
        <v>0</v>
      </c>
      <c r="AA24" s="3"/>
      <c r="AB24" s="3">
        <v>0</v>
      </c>
      <c r="AC24" s="3"/>
      <c r="AD24" s="3">
        <v>5000</v>
      </c>
      <c r="AE24" s="3"/>
      <c r="AF24" s="3">
        <v>761910</v>
      </c>
      <c r="AG24" s="3"/>
      <c r="AH24" s="3">
        <v>3244571969</v>
      </c>
      <c r="AI24" s="3"/>
      <c r="AJ24" s="3">
        <v>3808859519</v>
      </c>
      <c r="AK24" s="2"/>
      <c r="AL24" s="67">
        <f>AJ24/'سرمایه گذاری ها'!$O$17</f>
        <v>1.3374124494077818E-2</v>
      </c>
    </row>
    <row r="25" spans="2:38" ht="21.75" x14ac:dyDescent="0.6">
      <c r="B25" s="3" t="s">
        <v>97</v>
      </c>
      <c r="C25" s="112"/>
      <c r="D25" s="3" t="s">
        <v>95</v>
      </c>
      <c r="E25" s="3"/>
      <c r="F25" s="3" t="s">
        <v>95</v>
      </c>
      <c r="G25" s="112"/>
      <c r="H25" s="3" t="s">
        <v>60</v>
      </c>
      <c r="I25" s="3"/>
      <c r="J25" s="3" t="s">
        <v>182</v>
      </c>
      <c r="K25" s="112"/>
      <c r="L25" s="3">
        <v>0</v>
      </c>
      <c r="M25" s="3"/>
      <c r="N25" s="3">
        <v>0</v>
      </c>
      <c r="O25" s="3"/>
      <c r="P25" s="3">
        <v>4500</v>
      </c>
      <c r="Q25" s="3"/>
      <c r="R25" s="3">
        <v>3348595816</v>
      </c>
      <c r="S25" s="3"/>
      <c r="T25" s="3">
        <v>3362802881</v>
      </c>
      <c r="U25" s="3"/>
      <c r="V25" s="3">
        <v>0</v>
      </c>
      <c r="W25" s="3"/>
      <c r="X25" s="3">
        <v>0</v>
      </c>
      <c r="Y25" s="3"/>
      <c r="Z25" s="3">
        <v>0</v>
      </c>
      <c r="AA25" s="3"/>
      <c r="AB25" s="3">
        <v>0</v>
      </c>
      <c r="AC25" s="3"/>
      <c r="AD25" s="3">
        <v>4500</v>
      </c>
      <c r="AE25" s="3"/>
      <c r="AF25" s="3">
        <v>784580</v>
      </c>
      <c r="AG25" s="3"/>
      <c r="AH25" s="3">
        <v>3348595816</v>
      </c>
      <c r="AI25" s="3"/>
      <c r="AJ25" s="3">
        <v>3529970076</v>
      </c>
      <c r="AK25" s="2"/>
      <c r="AL25" s="67">
        <f>AJ25/'سرمایه گذاری ها'!$O$17</f>
        <v>1.2394854423296816E-2</v>
      </c>
    </row>
    <row r="26" spans="2:38" ht="21.75" x14ac:dyDescent="0.6">
      <c r="B26" s="3" t="s">
        <v>141</v>
      </c>
      <c r="C26" s="112"/>
      <c r="D26" s="3" t="s">
        <v>95</v>
      </c>
      <c r="E26" s="3"/>
      <c r="F26" s="3" t="s">
        <v>95</v>
      </c>
      <c r="G26" s="112"/>
      <c r="H26" s="3" t="s">
        <v>142</v>
      </c>
      <c r="I26" s="3"/>
      <c r="J26" s="3" t="s">
        <v>143</v>
      </c>
      <c r="K26" s="112"/>
      <c r="L26" s="3">
        <v>18</v>
      </c>
      <c r="M26" s="3"/>
      <c r="N26" s="3">
        <v>18</v>
      </c>
      <c r="O26" s="3"/>
      <c r="P26" s="3">
        <v>2330</v>
      </c>
      <c r="Q26" s="3"/>
      <c r="R26" s="3">
        <v>2179249000</v>
      </c>
      <c r="S26" s="3"/>
      <c r="T26" s="3">
        <v>2278620505</v>
      </c>
      <c r="U26" s="3"/>
      <c r="V26" s="3">
        <v>0</v>
      </c>
      <c r="W26" s="3"/>
      <c r="X26" s="3">
        <v>0</v>
      </c>
      <c r="Y26" s="3"/>
      <c r="Z26" s="3">
        <v>0</v>
      </c>
      <c r="AA26" s="3"/>
      <c r="AB26" s="3">
        <v>0</v>
      </c>
      <c r="AC26" s="3"/>
      <c r="AD26" s="3">
        <v>2330</v>
      </c>
      <c r="AE26" s="3"/>
      <c r="AF26" s="3">
        <v>950000</v>
      </c>
      <c r="AG26" s="3"/>
      <c r="AH26" s="3">
        <v>2179249000</v>
      </c>
      <c r="AI26" s="3"/>
      <c r="AJ26" s="3">
        <v>2213098803</v>
      </c>
      <c r="AK26" s="2"/>
      <c r="AL26" s="67">
        <f>AJ26/'سرمایه گذاری ها'!$O$17</f>
        <v>7.7708980237705108E-3</v>
      </c>
    </row>
    <row r="27" spans="2:38" ht="21.75" x14ac:dyDescent="0.6">
      <c r="B27" s="3" t="s">
        <v>144</v>
      </c>
      <c r="C27" s="112"/>
      <c r="D27" s="3" t="s">
        <v>95</v>
      </c>
      <c r="E27" s="3"/>
      <c r="F27" s="3" t="s">
        <v>95</v>
      </c>
      <c r="G27" s="112"/>
      <c r="H27" s="3" t="s">
        <v>142</v>
      </c>
      <c r="I27" s="3"/>
      <c r="J27" s="3" t="s">
        <v>145</v>
      </c>
      <c r="K27" s="112"/>
      <c r="L27" s="3">
        <v>18</v>
      </c>
      <c r="M27" s="3"/>
      <c r="N27" s="3">
        <v>18</v>
      </c>
      <c r="O27" s="3"/>
      <c r="P27" s="3">
        <v>5</v>
      </c>
      <c r="Q27" s="3"/>
      <c r="R27" s="3">
        <v>4862100</v>
      </c>
      <c r="S27" s="3"/>
      <c r="T27" s="3">
        <v>4655526</v>
      </c>
      <c r="U27" s="3"/>
      <c r="V27" s="3">
        <v>0</v>
      </c>
      <c r="W27" s="3"/>
      <c r="X27" s="3">
        <v>0</v>
      </c>
      <c r="Y27" s="3"/>
      <c r="Z27" s="3">
        <v>0</v>
      </c>
      <c r="AA27" s="3"/>
      <c r="AB27" s="3">
        <v>0</v>
      </c>
      <c r="AC27" s="3"/>
      <c r="AD27" s="3">
        <v>5</v>
      </c>
      <c r="AE27" s="3"/>
      <c r="AF27" s="3">
        <v>960415</v>
      </c>
      <c r="AG27" s="3"/>
      <c r="AH27" s="3">
        <v>4862100</v>
      </c>
      <c r="AI27" s="3"/>
      <c r="AJ27" s="3">
        <v>4801204</v>
      </c>
      <c r="AK27" s="2"/>
      <c r="AL27" s="67">
        <f>AJ27/'سرمایه گذاری ها'!$O$17</f>
        <v>1.6858563487876538E-5</v>
      </c>
    </row>
    <row r="28" spans="2:38" ht="21.75" x14ac:dyDescent="0.6">
      <c r="B28" s="3" t="s">
        <v>178</v>
      </c>
      <c r="C28" s="112"/>
      <c r="D28" s="3" t="s">
        <v>95</v>
      </c>
      <c r="E28" s="3"/>
      <c r="F28" s="3" t="s">
        <v>95</v>
      </c>
      <c r="G28" s="112"/>
      <c r="H28" s="3" t="s">
        <v>162</v>
      </c>
      <c r="I28" s="3"/>
      <c r="J28" s="3" t="s">
        <v>179</v>
      </c>
      <c r="K28" s="112"/>
      <c r="L28" s="3">
        <v>0</v>
      </c>
      <c r="M28" s="3"/>
      <c r="N28" s="3">
        <v>0</v>
      </c>
      <c r="O28" s="3"/>
      <c r="P28" s="3">
        <v>5000</v>
      </c>
      <c r="Q28" s="3"/>
      <c r="R28" s="3">
        <v>4390795680</v>
      </c>
      <c r="S28" s="3"/>
      <c r="T28" s="3">
        <v>4773854582</v>
      </c>
      <c r="U28" s="3"/>
      <c r="V28" s="3">
        <v>0</v>
      </c>
      <c r="W28" s="3"/>
      <c r="X28" s="3">
        <v>0</v>
      </c>
      <c r="Y28" s="3"/>
      <c r="Z28" s="3">
        <v>5000</v>
      </c>
      <c r="AA28" s="3"/>
      <c r="AB28" s="3">
        <v>5000000000</v>
      </c>
      <c r="AC28" s="3"/>
      <c r="AD28" s="3">
        <v>0</v>
      </c>
      <c r="AE28" s="3"/>
      <c r="AF28" s="3">
        <v>0</v>
      </c>
      <c r="AG28" s="3"/>
      <c r="AH28" s="3">
        <v>0</v>
      </c>
      <c r="AI28" s="3"/>
      <c r="AJ28" s="3">
        <v>0</v>
      </c>
      <c r="AK28" s="2"/>
      <c r="AL28" s="67">
        <f>AJ28/'سرمایه گذاری ها'!$O$17</f>
        <v>0</v>
      </c>
    </row>
    <row r="29" spans="2:38" ht="21.75" x14ac:dyDescent="0.6">
      <c r="B29" s="3" t="s">
        <v>245</v>
      </c>
      <c r="C29" s="112"/>
      <c r="D29" s="3" t="s">
        <v>95</v>
      </c>
      <c r="E29" s="3"/>
      <c r="F29" s="3" t="s">
        <v>95</v>
      </c>
      <c r="G29" s="112"/>
      <c r="H29" s="3" t="s">
        <v>246</v>
      </c>
      <c r="I29" s="3"/>
      <c r="J29" s="3" t="s">
        <v>247</v>
      </c>
      <c r="K29" s="112"/>
      <c r="L29" s="3">
        <v>0</v>
      </c>
      <c r="M29" s="3"/>
      <c r="N29" s="3">
        <v>0</v>
      </c>
      <c r="O29" s="3"/>
      <c r="P29" s="3">
        <v>0</v>
      </c>
      <c r="Q29" s="3"/>
      <c r="R29" s="3">
        <v>0</v>
      </c>
      <c r="S29" s="3"/>
      <c r="T29" s="3">
        <v>0</v>
      </c>
      <c r="U29" s="3"/>
      <c r="V29" s="3">
        <v>6000</v>
      </c>
      <c r="W29" s="3"/>
      <c r="X29" s="3">
        <v>5842058680</v>
      </c>
      <c r="Y29" s="3"/>
      <c r="Z29" s="3">
        <v>6000</v>
      </c>
      <c r="AA29" s="3"/>
      <c r="AB29" s="3">
        <v>5865496692</v>
      </c>
      <c r="AC29" s="3"/>
      <c r="AD29" s="3">
        <v>0</v>
      </c>
      <c r="AE29" s="3"/>
      <c r="AF29" s="3">
        <v>0</v>
      </c>
      <c r="AG29" s="3"/>
      <c r="AH29" s="3">
        <v>0</v>
      </c>
      <c r="AI29" s="3"/>
      <c r="AJ29" s="3">
        <v>0</v>
      </c>
      <c r="AK29" s="2"/>
      <c r="AL29" s="67">
        <f>AJ29/'سرمایه گذاری ها'!$O$17</f>
        <v>0</v>
      </c>
    </row>
    <row r="30" spans="2:38" ht="21.75" x14ac:dyDescent="0.6"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2"/>
      <c r="AL30" s="67"/>
    </row>
    <row r="31" spans="2:38" ht="27" thickBot="1" x14ac:dyDescent="0.65">
      <c r="B31" s="140" t="s">
        <v>80</v>
      </c>
      <c r="C31" s="140"/>
      <c r="D31" s="140"/>
      <c r="E31" s="140"/>
      <c r="F31" s="140"/>
      <c r="G31" s="140"/>
      <c r="H31" s="140"/>
      <c r="I31" s="140"/>
      <c r="J31" s="140"/>
      <c r="K31" s="140"/>
      <c r="L31" s="140"/>
      <c r="M31" s="140"/>
      <c r="N31" s="140"/>
      <c r="O31" s="2"/>
      <c r="P31" s="74">
        <f>SUM(P13:P30)</f>
        <v>157899</v>
      </c>
      <c r="Q31" s="28"/>
      <c r="R31" s="74">
        <f>SUM(R13:R30)</f>
        <v>108722889432</v>
      </c>
      <c r="S31" s="28"/>
      <c r="T31" s="74">
        <f>SUM(T13:T30)</f>
        <v>115957708163</v>
      </c>
      <c r="U31" s="28"/>
      <c r="V31" s="74">
        <f>SUM(V13:V30)</f>
        <v>20400</v>
      </c>
      <c r="W31" s="28"/>
      <c r="X31" s="74">
        <f>SUM(X13:X30)</f>
        <v>16283103769</v>
      </c>
      <c r="Y31" s="28"/>
      <c r="Z31" s="74">
        <f>SUM(Z13:Z30)</f>
        <v>14100</v>
      </c>
      <c r="AA31" s="28"/>
      <c r="AB31" s="74">
        <f>SUM(AB13:AB30)</f>
        <v>12933421815</v>
      </c>
      <c r="AC31" s="28"/>
      <c r="AD31" s="74">
        <f>SUM(AD13:AD30)</f>
        <v>164199</v>
      </c>
      <c r="AE31" s="75"/>
      <c r="AF31" s="74"/>
      <c r="AG31" s="28"/>
      <c r="AH31" s="74">
        <f>SUM(AH13:AH30)</f>
        <v>112968589745</v>
      </c>
      <c r="AI31" s="28"/>
      <c r="AJ31" s="74">
        <f>SUM(AJ13:AJ30)</f>
        <v>125463495174</v>
      </c>
      <c r="AK31" s="28"/>
      <c r="AL31" s="88">
        <f>SUM(AL13:AL30)</f>
        <v>0.44054247617926057</v>
      </c>
    </row>
    <row r="32" spans="2:38" ht="21" customHeight="1" thickTop="1" x14ac:dyDescent="0.6"/>
    <row r="38" spans="20:20" ht="33" x14ac:dyDescent="0.8">
      <c r="T38" s="59">
        <v>4</v>
      </c>
    </row>
  </sheetData>
  <sortState xmlns:xlrd2="http://schemas.microsoft.com/office/spreadsheetml/2017/richdata2" ref="B13:AJ29">
    <sortCondition descending="1" ref="AJ13:AJ29"/>
  </sortState>
  <mergeCells count="29">
    <mergeCell ref="B10:N10"/>
    <mergeCell ref="P11:P12"/>
    <mergeCell ref="R11:R12"/>
    <mergeCell ref="B11:B12"/>
    <mergeCell ref="D11:D12"/>
    <mergeCell ref="F11:F12"/>
    <mergeCell ref="H11:H12"/>
    <mergeCell ref="J11:J12"/>
    <mergeCell ref="V12"/>
    <mergeCell ref="X12"/>
    <mergeCell ref="V11:X11"/>
    <mergeCell ref="L11:L12"/>
    <mergeCell ref="N11:N12"/>
    <mergeCell ref="B31:N31"/>
    <mergeCell ref="B2:AL2"/>
    <mergeCell ref="B3:AL3"/>
    <mergeCell ref="B4:AL4"/>
    <mergeCell ref="AF11:AF12"/>
    <mergeCell ref="AH11:AH12"/>
    <mergeCell ref="AJ11:AJ12"/>
    <mergeCell ref="AL11:AL12"/>
    <mergeCell ref="AD10:AL10"/>
    <mergeCell ref="Z12"/>
    <mergeCell ref="AB12"/>
    <mergeCell ref="Z11:AB11"/>
    <mergeCell ref="V10:AB10"/>
    <mergeCell ref="AD11:AD12"/>
    <mergeCell ref="T11:T12"/>
    <mergeCell ref="P10:T10"/>
  </mergeCells>
  <printOptions horizontalCentered="1" verticalCentered="1"/>
  <pageMargins left="0.2" right="0.2" top="0" bottom="0" header="0.3" footer="0.3"/>
  <pageSetup paperSize="9" scale="4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AF20"/>
  <sheetViews>
    <sheetView rightToLeft="1" view="pageBreakPreview" zoomScale="60" zoomScaleNormal="70" workbookViewId="0">
      <selection activeCell="F18" sqref="F18"/>
    </sheetView>
  </sheetViews>
  <sheetFormatPr defaultRowHeight="21" x14ac:dyDescent="0.6"/>
  <cols>
    <col min="1" max="1" width="4.7109375" style="1" customWidth="1"/>
    <col min="2" max="2" width="63.85546875" style="1" bestFit="1" customWidth="1"/>
    <col min="3" max="3" width="1" style="1" customWidth="1"/>
    <col min="4" max="4" width="19.140625" style="1" bestFit="1" customWidth="1"/>
    <col min="5" max="5" width="1" style="1" customWidth="1"/>
    <col min="6" max="6" width="7.85546875" style="1" customWidth="1"/>
    <col min="7" max="7" width="1" style="1" customWidth="1"/>
    <col min="8" max="8" width="10.140625" style="1" customWidth="1"/>
    <col min="9" max="9" width="1" style="1" customWidth="1"/>
    <col min="10" max="10" width="14.42578125" style="1" customWidth="1"/>
    <col min="11" max="11" width="1" style="1" customWidth="1"/>
    <col min="12" max="12" width="13.5703125" style="1" bestFit="1" customWidth="1"/>
    <col min="13" max="13" width="1" style="1" customWidth="1"/>
    <col min="14" max="14" width="19.140625" style="1" customWidth="1"/>
    <col min="15" max="15" width="1" style="1" customWidth="1"/>
    <col min="16" max="16" width="21.140625" style="1" customWidth="1"/>
    <col min="17" max="17" width="1" style="1" customWidth="1"/>
    <col min="18" max="18" width="13.5703125" style="1" bestFit="1" customWidth="1"/>
    <col min="19" max="19" width="1" style="1" customWidth="1"/>
    <col min="20" max="20" width="20.85546875" style="1" bestFit="1" customWidth="1"/>
    <col min="21" max="21" width="1" style="1" customWidth="1"/>
    <col min="22" max="22" width="13.5703125" style="1" bestFit="1" customWidth="1"/>
    <col min="23" max="23" width="1" style="1" customWidth="1"/>
    <col min="24" max="24" width="20.85546875" style="1" bestFit="1" customWidth="1"/>
    <col min="25" max="25" width="1" style="1" customWidth="1"/>
    <col min="26" max="26" width="13.5703125" style="1" bestFit="1" customWidth="1"/>
    <col min="27" max="27" width="1" style="1" customWidth="1"/>
    <col min="28" max="28" width="20.140625" style="1" customWidth="1"/>
    <col min="29" max="29" width="1" style="1" customWidth="1"/>
    <col min="30" max="30" width="20.140625" style="1" customWidth="1"/>
    <col min="31" max="31" width="1" style="1" customWidth="1"/>
    <col min="32" max="32" width="16.42578125" style="1" customWidth="1"/>
    <col min="33" max="33" width="1" style="1" customWidth="1"/>
    <col min="34" max="34" width="9.140625" style="1" customWidth="1"/>
    <col min="35" max="16384" width="9.140625" style="1"/>
  </cols>
  <sheetData>
    <row r="2" spans="2:32" ht="39" x14ac:dyDescent="0.6">
      <c r="B2" s="141" t="s">
        <v>116</v>
      </c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1"/>
      <c r="AA2" s="141"/>
      <c r="AB2" s="141"/>
      <c r="AC2" s="141"/>
      <c r="AD2" s="141"/>
      <c r="AE2" s="141"/>
      <c r="AF2" s="141"/>
    </row>
    <row r="3" spans="2:32" ht="39" x14ac:dyDescent="0.6">
      <c r="B3" s="141" t="s">
        <v>0</v>
      </c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  <c r="AA3" s="141"/>
      <c r="AB3" s="141"/>
      <c r="AC3" s="141"/>
      <c r="AD3" s="141"/>
      <c r="AE3" s="141"/>
      <c r="AF3" s="141"/>
    </row>
    <row r="4" spans="2:32" ht="39" x14ac:dyDescent="0.6">
      <c r="B4" s="141" t="s">
        <v>241</v>
      </c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41"/>
      <c r="AD4" s="141"/>
      <c r="AE4" s="141"/>
      <c r="AF4" s="141"/>
    </row>
    <row r="5" spans="2:32" ht="39" x14ac:dyDescent="0.6"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</row>
    <row r="6" spans="2:32" ht="39" x14ac:dyDescent="0.6"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</row>
    <row r="7" spans="2:32" s="2" customFormat="1" ht="30" x14ac:dyDescent="0.55000000000000004">
      <c r="B7" s="14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2:32" s="2" customFormat="1" ht="30" x14ac:dyDescent="0.55000000000000004">
      <c r="B8" s="14" t="s">
        <v>105</v>
      </c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</row>
    <row r="10" spans="2:32" s="16" customFormat="1" ht="31.5" customHeight="1" x14ac:dyDescent="0.6">
      <c r="B10" s="126" t="s">
        <v>32</v>
      </c>
      <c r="C10" s="126" t="s">
        <v>32</v>
      </c>
      <c r="D10" s="126" t="s">
        <v>32</v>
      </c>
      <c r="E10" s="126" t="s">
        <v>32</v>
      </c>
      <c r="F10" s="126" t="s">
        <v>32</v>
      </c>
      <c r="G10" s="126" t="s">
        <v>32</v>
      </c>
      <c r="H10" s="126" t="s">
        <v>32</v>
      </c>
      <c r="I10" s="126" t="s">
        <v>32</v>
      </c>
      <c r="J10" s="126" t="s">
        <v>32</v>
      </c>
      <c r="L10" s="126" t="s">
        <v>226</v>
      </c>
      <c r="M10" s="126" t="s">
        <v>2</v>
      </c>
      <c r="N10" s="126" t="s">
        <v>2</v>
      </c>
      <c r="O10" s="126" t="s">
        <v>2</v>
      </c>
      <c r="P10" s="126" t="s">
        <v>2</v>
      </c>
      <c r="R10" s="126" t="s">
        <v>3</v>
      </c>
      <c r="S10" s="126" t="s">
        <v>3</v>
      </c>
      <c r="T10" s="126" t="s">
        <v>3</v>
      </c>
      <c r="U10" s="126" t="s">
        <v>3</v>
      </c>
      <c r="V10" s="126" t="s">
        <v>3</v>
      </c>
      <c r="W10" s="126" t="s">
        <v>3</v>
      </c>
      <c r="X10" s="126" t="s">
        <v>3</v>
      </c>
      <c r="Z10" s="126" t="s">
        <v>242</v>
      </c>
      <c r="AA10" s="126" t="s">
        <v>4</v>
      </c>
      <c r="AB10" s="126" t="s">
        <v>4</v>
      </c>
      <c r="AC10" s="126" t="s">
        <v>4</v>
      </c>
      <c r="AD10" s="126" t="s">
        <v>4</v>
      </c>
      <c r="AE10" s="126" t="s">
        <v>4</v>
      </c>
      <c r="AF10" s="126" t="s">
        <v>4</v>
      </c>
    </row>
    <row r="11" spans="2:32" s="16" customFormat="1" x14ac:dyDescent="0.6">
      <c r="B11" s="127" t="s">
        <v>33</v>
      </c>
      <c r="C11" s="24"/>
      <c r="D11" s="127" t="s">
        <v>87</v>
      </c>
      <c r="E11" s="24"/>
      <c r="F11" s="127" t="s">
        <v>25</v>
      </c>
      <c r="G11" s="24"/>
      <c r="H11" s="127" t="s">
        <v>34</v>
      </c>
      <c r="I11" s="24"/>
      <c r="J11" s="127" t="s">
        <v>22</v>
      </c>
      <c r="L11" s="127" t="s">
        <v>5</v>
      </c>
      <c r="M11" s="24"/>
      <c r="N11" s="127" t="s">
        <v>6</v>
      </c>
      <c r="O11" s="24"/>
      <c r="P11" s="127" t="s">
        <v>7</v>
      </c>
      <c r="R11" s="127" t="s">
        <v>8</v>
      </c>
      <c r="S11" s="127" t="s">
        <v>8</v>
      </c>
      <c r="T11" s="127" t="s">
        <v>8</v>
      </c>
      <c r="U11" s="24"/>
      <c r="V11" s="127" t="s">
        <v>9</v>
      </c>
      <c r="W11" s="127" t="s">
        <v>9</v>
      </c>
      <c r="X11" s="127" t="s">
        <v>9</v>
      </c>
      <c r="Z11" s="127" t="s">
        <v>5</v>
      </c>
      <c r="AA11" s="24"/>
      <c r="AB11" s="127" t="s">
        <v>6</v>
      </c>
      <c r="AC11" s="24"/>
      <c r="AD11" s="127" t="s">
        <v>7</v>
      </c>
      <c r="AE11" s="24"/>
      <c r="AF11" s="127" t="s">
        <v>35</v>
      </c>
    </row>
    <row r="12" spans="2:32" s="16" customFormat="1" ht="74.25" customHeight="1" x14ac:dyDescent="0.6">
      <c r="B12" s="128" t="s">
        <v>33</v>
      </c>
      <c r="C12" s="25"/>
      <c r="D12" s="128" t="s">
        <v>24</v>
      </c>
      <c r="E12" s="25"/>
      <c r="F12" s="128" t="s">
        <v>25</v>
      </c>
      <c r="G12" s="25"/>
      <c r="H12" s="128" t="s">
        <v>34</v>
      </c>
      <c r="I12" s="25"/>
      <c r="J12" s="128" t="s">
        <v>22</v>
      </c>
      <c r="L12" s="128" t="s">
        <v>5</v>
      </c>
      <c r="M12" s="25"/>
      <c r="N12" s="128" t="s">
        <v>6</v>
      </c>
      <c r="O12" s="25"/>
      <c r="P12" s="128" t="s">
        <v>7</v>
      </c>
      <c r="R12" s="128" t="s">
        <v>5</v>
      </c>
      <c r="S12" s="25"/>
      <c r="T12" s="128" t="s">
        <v>6</v>
      </c>
      <c r="U12" s="25"/>
      <c r="V12" s="128" t="s">
        <v>5</v>
      </c>
      <c r="W12" s="25"/>
      <c r="X12" s="128" t="s">
        <v>12</v>
      </c>
      <c r="Z12" s="128" t="s">
        <v>5</v>
      </c>
      <c r="AA12" s="25"/>
      <c r="AB12" s="128" t="s">
        <v>6</v>
      </c>
      <c r="AC12" s="25"/>
      <c r="AD12" s="128" t="s">
        <v>7</v>
      </c>
      <c r="AE12" s="25"/>
      <c r="AF12" s="128" t="s">
        <v>35</v>
      </c>
    </row>
    <row r="13" spans="2:32" s="16" customFormat="1" ht="32.25" customHeight="1" x14ac:dyDescent="0.6"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26"/>
      <c r="AF13" s="70"/>
    </row>
    <row r="14" spans="2:32" ht="27" thickBot="1" x14ac:dyDescent="0.7">
      <c r="B14" s="142" t="s">
        <v>80</v>
      </c>
      <c r="C14" s="142"/>
      <c r="D14" s="142"/>
      <c r="E14" s="142"/>
      <c r="F14" s="142"/>
      <c r="G14" s="142"/>
      <c r="H14" s="142"/>
      <c r="I14" s="142"/>
      <c r="J14" s="142"/>
      <c r="K14" s="2"/>
      <c r="L14" s="69">
        <f>SUM(L13:L13)</f>
        <v>0</v>
      </c>
      <c r="M14" s="26"/>
      <c r="N14" s="69">
        <f>SUM(N13:N13)</f>
        <v>0</v>
      </c>
      <c r="O14" s="26"/>
      <c r="P14" s="69">
        <f>SUM(P13:P13)</f>
        <v>0</v>
      </c>
      <c r="Q14" s="26"/>
      <c r="R14" s="69">
        <v>0</v>
      </c>
      <c r="S14" s="26"/>
      <c r="T14" s="69">
        <v>0</v>
      </c>
      <c r="U14" s="26"/>
      <c r="V14" s="69">
        <f>SUM(V13:V13)</f>
        <v>0</v>
      </c>
      <c r="W14" s="26"/>
      <c r="X14" s="69">
        <f>SUM(X13:X13)</f>
        <v>0</v>
      </c>
      <c r="Y14" s="26"/>
      <c r="Z14" s="69">
        <f>SUM(Z13:Z13)</f>
        <v>0</v>
      </c>
      <c r="AA14" s="26"/>
      <c r="AB14" s="69">
        <f>SUM(AB13:AB13)</f>
        <v>0</v>
      </c>
      <c r="AC14" s="26"/>
      <c r="AD14" s="69">
        <f>SUM(AD13:AD13)</f>
        <v>0</v>
      </c>
      <c r="AE14" s="26"/>
      <c r="AF14" s="90">
        <f>SUM(AF13:AF13)</f>
        <v>0</v>
      </c>
    </row>
    <row r="15" spans="2:32" ht="21.75" thickTop="1" x14ac:dyDescent="0.6"/>
    <row r="20" spans="16:16" ht="33" x14ac:dyDescent="0.8">
      <c r="P20" s="59">
        <v>5</v>
      </c>
    </row>
  </sheetData>
  <mergeCells count="26">
    <mergeCell ref="B10:J10"/>
    <mergeCell ref="L11:L12"/>
    <mergeCell ref="N11:N12"/>
    <mergeCell ref="P11:P12"/>
    <mergeCell ref="L10:P10"/>
    <mergeCell ref="B11:B12"/>
    <mergeCell ref="D11:D12"/>
    <mergeCell ref="F11:F12"/>
    <mergeCell ref="H11:H12"/>
    <mergeCell ref="J11:J12"/>
    <mergeCell ref="B14:J14"/>
    <mergeCell ref="B2:AF2"/>
    <mergeCell ref="B3:AF3"/>
    <mergeCell ref="B4:AF4"/>
    <mergeCell ref="R10:X10"/>
    <mergeCell ref="Z11:Z12"/>
    <mergeCell ref="AB11:AB12"/>
    <mergeCell ref="AD11:AD12"/>
    <mergeCell ref="AF11:AF12"/>
    <mergeCell ref="Z10:AF10"/>
    <mergeCell ref="R12"/>
    <mergeCell ref="T12"/>
    <mergeCell ref="R11:T11"/>
    <mergeCell ref="V12"/>
    <mergeCell ref="X12"/>
    <mergeCell ref="V11:X11"/>
  </mergeCells>
  <printOptions horizontalCentered="1" verticalCentered="1"/>
  <pageMargins left="0.2" right="0.2" top="0" bottom="0" header="0" footer="0"/>
  <pageSetup paperSize="9" scale="4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AB33"/>
  <sheetViews>
    <sheetView rightToLeft="1" view="pageBreakPreview" zoomScale="60" zoomScaleNormal="100" workbookViewId="0">
      <selection activeCell="P33" sqref="P33"/>
    </sheetView>
  </sheetViews>
  <sheetFormatPr defaultRowHeight="21.75" customHeight="1" x14ac:dyDescent="0.55000000000000004"/>
  <cols>
    <col min="1" max="1" width="4.5703125" style="2" customWidth="1"/>
    <col min="2" max="2" width="40.140625" style="2" customWidth="1"/>
    <col min="3" max="3" width="1" style="2" customWidth="1"/>
    <col min="4" max="4" width="27.28515625" style="2" bestFit="1" customWidth="1"/>
    <col min="5" max="5" width="1" style="2" customWidth="1"/>
    <col min="6" max="6" width="15.85546875" style="2" bestFit="1" customWidth="1"/>
    <col min="7" max="7" width="1" style="2" customWidth="1"/>
    <col min="8" max="8" width="15.7109375" style="2" bestFit="1" customWidth="1"/>
    <col min="9" max="9" width="1" style="2" customWidth="1"/>
    <col min="10" max="10" width="8.140625" style="2" customWidth="1"/>
    <col min="11" max="11" width="1" style="2" customWidth="1"/>
    <col min="12" max="12" width="17.5703125" style="2" bestFit="1" customWidth="1"/>
    <col min="13" max="13" width="1" style="2" customWidth="1"/>
    <col min="14" max="14" width="19.140625" style="2" bestFit="1" customWidth="1"/>
    <col min="15" max="15" width="1" style="2" customWidth="1"/>
    <col min="16" max="16" width="19.140625" style="2" bestFit="1" customWidth="1"/>
    <col min="17" max="17" width="1" style="2" customWidth="1"/>
    <col min="18" max="18" width="20.140625" style="2" customWidth="1"/>
    <col min="19" max="19" width="1" style="2" customWidth="1"/>
    <col min="20" max="20" width="12.140625" style="2" customWidth="1"/>
    <col min="21" max="21" width="1" style="2" customWidth="1"/>
    <col min="22" max="22" width="9.140625" style="2" customWidth="1"/>
    <col min="23" max="16384" width="9.140625" style="2"/>
  </cols>
  <sheetData>
    <row r="2" spans="2:28" ht="29.25" customHeight="1" x14ac:dyDescent="0.55000000000000004">
      <c r="B2" s="124" t="s">
        <v>116</v>
      </c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</row>
    <row r="3" spans="2:28" ht="29.25" customHeight="1" x14ac:dyDescent="0.55000000000000004">
      <c r="B3" s="124" t="s">
        <v>0</v>
      </c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</row>
    <row r="4" spans="2:28" ht="29.25" customHeight="1" x14ac:dyDescent="0.55000000000000004">
      <c r="B4" s="124" t="s">
        <v>241</v>
      </c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</row>
    <row r="5" spans="2:28" ht="21.75" customHeight="1" x14ac:dyDescent="0.55000000000000004">
      <c r="B5" s="14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</row>
    <row r="6" spans="2:28" ht="21.75" customHeight="1" x14ac:dyDescent="0.55000000000000004">
      <c r="B6" s="14" t="s">
        <v>93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8" spans="2:28" s="4" customFormat="1" ht="21.75" customHeight="1" x14ac:dyDescent="0.55000000000000004">
      <c r="B8" s="125" t="s">
        <v>36</v>
      </c>
      <c r="D8" s="126" t="s">
        <v>37</v>
      </c>
      <c r="E8" s="126" t="s">
        <v>37</v>
      </c>
      <c r="F8" s="126" t="s">
        <v>37</v>
      </c>
      <c r="G8" s="126" t="s">
        <v>37</v>
      </c>
      <c r="H8" s="126" t="s">
        <v>37</v>
      </c>
      <c r="I8" s="126" t="s">
        <v>37</v>
      </c>
      <c r="J8" s="126" t="s">
        <v>37</v>
      </c>
      <c r="L8" s="126" t="s">
        <v>226</v>
      </c>
      <c r="N8" s="126" t="s">
        <v>3</v>
      </c>
      <c r="O8" s="126" t="s">
        <v>3</v>
      </c>
      <c r="P8" s="126" t="s">
        <v>3</v>
      </c>
      <c r="R8" s="126" t="s">
        <v>242</v>
      </c>
      <c r="S8" s="126" t="s">
        <v>4</v>
      </c>
      <c r="T8" s="126" t="s">
        <v>4</v>
      </c>
    </row>
    <row r="9" spans="2:28" s="4" customFormat="1" ht="63.75" customHeight="1" x14ac:dyDescent="0.55000000000000004">
      <c r="B9" s="145" t="s">
        <v>36</v>
      </c>
      <c r="D9" s="143" t="s">
        <v>190</v>
      </c>
      <c r="E9" s="42"/>
      <c r="F9" s="143" t="s">
        <v>38</v>
      </c>
      <c r="G9" s="42"/>
      <c r="H9" s="143" t="s">
        <v>39</v>
      </c>
      <c r="I9" s="42"/>
      <c r="J9" s="143" t="s">
        <v>25</v>
      </c>
      <c r="L9" s="143" t="s">
        <v>40</v>
      </c>
      <c r="N9" s="143" t="s">
        <v>41</v>
      </c>
      <c r="O9" s="42"/>
      <c r="P9" s="143" t="s">
        <v>42</v>
      </c>
      <c r="R9" s="143" t="s">
        <v>40</v>
      </c>
      <c r="S9" s="42"/>
      <c r="T9" s="144" t="s">
        <v>35</v>
      </c>
    </row>
    <row r="10" spans="2:28" s="4" customFormat="1" ht="21.75" customHeight="1" x14ac:dyDescent="0.55000000000000004">
      <c r="B10" s="5" t="s">
        <v>196</v>
      </c>
      <c r="C10" s="5"/>
      <c r="D10" s="30" t="s">
        <v>197</v>
      </c>
      <c r="E10" s="5"/>
      <c r="F10" s="5" t="s">
        <v>100</v>
      </c>
      <c r="G10" s="5"/>
      <c r="H10" s="5" t="s">
        <v>198</v>
      </c>
      <c r="I10" s="5"/>
      <c r="J10" s="31">
        <v>22</v>
      </c>
      <c r="K10" s="5"/>
      <c r="L10" s="31">
        <v>27000000000</v>
      </c>
      <c r="M10" s="5"/>
      <c r="N10" s="31">
        <v>0</v>
      </c>
      <c r="O10" s="5"/>
      <c r="P10" s="31">
        <v>0</v>
      </c>
      <c r="Q10" s="5"/>
      <c r="R10" s="31">
        <v>27000000000</v>
      </c>
      <c r="S10" s="5"/>
      <c r="T10" s="34">
        <f>R10/'سرمایه گذاری ها'!$O$17</f>
        <v>9.480563920480499E-2</v>
      </c>
    </row>
    <row r="11" spans="2:28" s="4" customFormat="1" ht="21.75" customHeight="1" x14ac:dyDescent="0.55000000000000004">
      <c r="B11" s="5" t="s">
        <v>230</v>
      </c>
      <c r="C11" s="5"/>
      <c r="D11" s="30" t="s">
        <v>231</v>
      </c>
      <c r="E11" s="5"/>
      <c r="F11" s="5" t="s">
        <v>100</v>
      </c>
      <c r="G11" s="5"/>
      <c r="H11" s="5" t="s">
        <v>232</v>
      </c>
      <c r="I11" s="5"/>
      <c r="J11" s="31">
        <v>23</v>
      </c>
      <c r="K11" s="5"/>
      <c r="L11" s="31">
        <v>26000000000</v>
      </c>
      <c r="M11" s="5"/>
      <c r="N11" s="31">
        <v>0</v>
      </c>
      <c r="O11" s="5"/>
      <c r="P11" s="31">
        <v>0</v>
      </c>
      <c r="Q11" s="5"/>
      <c r="R11" s="31">
        <v>26000000000</v>
      </c>
      <c r="S11" s="5"/>
      <c r="T11" s="34">
        <f>R11/'سرمایه گذاری ها'!$O$17</f>
        <v>9.1294319234256655E-2</v>
      </c>
    </row>
    <row r="12" spans="2:28" s="4" customFormat="1" ht="21.75" customHeight="1" x14ac:dyDescent="0.55000000000000004">
      <c r="B12" s="5" t="s">
        <v>199</v>
      </c>
      <c r="C12" s="5"/>
      <c r="D12" s="30" t="s">
        <v>200</v>
      </c>
      <c r="E12" s="5"/>
      <c r="F12" s="5" t="s">
        <v>100</v>
      </c>
      <c r="G12" s="5"/>
      <c r="H12" s="5" t="s">
        <v>189</v>
      </c>
      <c r="I12" s="5"/>
      <c r="J12" s="31">
        <v>22</v>
      </c>
      <c r="K12" s="5"/>
      <c r="L12" s="31">
        <v>20000000000</v>
      </c>
      <c r="M12" s="5"/>
      <c r="N12" s="31">
        <v>0</v>
      </c>
      <c r="O12" s="5"/>
      <c r="P12" s="31">
        <v>0</v>
      </c>
      <c r="Q12" s="5"/>
      <c r="R12" s="31">
        <v>20000000000</v>
      </c>
      <c r="S12" s="5"/>
      <c r="T12" s="34">
        <f>R12/'سرمایه گذاری ها'!$O$17</f>
        <v>7.0226399410966658E-2</v>
      </c>
    </row>
    <row r="13" spans="2:28" s="4" customFormat="1" ht="21.75" customHeight="1" x14ac:dyDescent="0.55000000000000004">
      <c r="B13" s="5" t="s">
        <v>199</v>
      </c>
      <c r="C13" s="5"/>
      <c r="D13" s="30" t="s">
        <v>203</v>
      </c>
      <c r="E13" s="5"/>
      <c r="F13" s="5" t="s">
        <v>100</v>
      </c>
      <c r="G13" s="5"/>
      <c r="H13" s="5" t="s">
        <v>204</v>
      </c>
      <c r="I13" s="5"/>
      <c r="J13" s="31">
        <v>22</v>
      </c>
      <c r="K13" s="5"/>
      <c r="L13" s="31">
        <v>15000000000</v>
      </c>
      <c r="M13" s="5"/>
      <c r="N13" s="31">
        <v>0</v>
      </c>
      <c r="O13" s="5"/>
      <c r="P13" s="31">
        <v>0</v>
      </c>
      <c r="Q13" s="5"/>
      <c r="R13" s="31">
        <v>15000000000</v>
      </c>
      <c r="S13" s="5"/>
      <c r="T13" s="34">
        <f>R13/'سرمایه گذاری ها'!$O$17</f>
        <v>5.2669799558224997E-2</v>
      </c>
    </row>
    <row r="14" spans="2:28" s="4" customFormat="1" ht="21.75" customHeight="1" x14ac:dyDescent="0.55000000000000004">
      <c r="B14" s="5" t="s">
        <v>196</v>
      </c>
      <c r="C14" s="5"/>
      <c r="D14" s="30" t="s">
        <v>205</v>
      </c>
      <c r="E14" s="5"/>
      <c r="F14" s="5" t="s">
        <v>100</v>
      </c>
      <c r="G14" s="5"/>
      <c r="H14" s="5" t="s">
        <v>206</v>
      </c>
      <c r="I14" s="5"/>
      <c r="J14" s="31">
        <v>22</v>
      </c>
      <c r="K14" s="5"/>
      <c r="L14" s="31">
        <v>10000000000</v>
      </c>
      <c r="M14" s="5"/>
      <c r="N14" s="31">
        <v>0</v>
      </c>
      <c r="O14" s="5"/>
      <c r="P14" s="31">
        <v>0</v>
      </c>
      <c r="Q14" s="5"/>
      <c r="R14" s="31">
        <v>10000000000</v>
      </c>
      <c r="S14" s="5"/>
      <c r="T14" s="34">
        <f>R14/'سرمایه گذاری ها'!$O$17</f>
        <v>3.5113199705483329E-2</v>
      </c>
    </row>
    <row r="15" spans="2:28" s="4" customFormat="1" ht="21.75" customHeight="1" x14ac:dyDescent="0.55000000000000004">
      <c r="B15" s="5" t="s">
        <v>99</v>
      </c>
      <c r="C15" s="5"/>
      <c r="D15" s="30" t="s">
        <v>129</v>
      </c>
      <c r="E15" s="5"/>
      <c r="F15" s="5" t="s">
        <v>43</v>
      </c>
      <c r="G15" s="5"/>
      <c r="H15" s="5" t="s">
        <v>130</v>
      </c>
      <c r="I15" s="5"/>
      <c r="J15" s="31">
        <v>0</v>
      </c>
      <c r="K15" s="5"/>
      <c r="L15" s="31">
        <v>10000768472</v>
      </c>
      <c r="M15" s="5"/>
      <c r="N15" s="31">
        <v>5002019807</v>
      </c>
      <c r="O15" s="5"/>
      <c r="P15" s="31">
        <v>10000300000</v>
      </c>
      <c r="Q15" s="5"/>
      <c r="R15" s="31">
        <v>5002488279</v>
      </c>
      <c r="S15" s="5"/>
      <c r="T15" s="34">
        <f>R15/'سرمایه گذاری ها'!$O$17</f>
        <v>1.7565336996486661E-2</v>
      </c>
    </row>
    <row r="16" spans="2:28" s="4" customFormat="1" ht="21.75" customHeight="1" x14ac:dyDescent="0.55000000000000004">
      <c r="B16" s="5" t="s">
        <v>230</v>
      </c>
      <c r="C16" s="5"/>
      <c r="D16" s="30" t="s">
        <v>248</v>
      </c>
      <c r="E16" s="5"/>
      <c r="F16" s="5" t="s">
        <v>100</v>
      </c>
      <c r="G16" s="5"/>
      <c r="H16" s="5" t="s">
        <v>249</v>
      </c>
      <c r="I16" s="5"/>
      <c r="J16" s="31">
        <v>23</v>
      </c>
      <c r="K16" s="5"/>
      <c r="L16" s="31">
        <v>0</v>
      </c>
      <c r="M16" s="5"/>
      <c r="N16" s="31">
        <v>5000000000</v>
      </c>
      <c r="O16" s="5"/>
      <c r="P16" s="31">
        <v>0</v>
      </c>
      <c r="Q16" s="5"/>
      <c r="R16" s="31">
        <v>5000000000</v>
      </c>
      <c r="S16" s="5"/>
      <c r="T16" s="34">
        <f>R16/'سرمایه گذاری ها'!$O$17</f>
        <v>1.7556599852741665E-2</v>
      </c>
    </row>
    <row r="17" spans="2:20" s="4" customFormat="1" ht="21.75" customHeight="1" x14ac:dyDescent="0.55000000000000004">
      <c r="B17" s="5" t="s">
        <v>151</v>
      </c>
      <c r="C17" s="5"/>
      <c r="D17" s="30" t="s">
        <v>152</v>
      </c>
      <c r="E17" s="5"/>
      <c r="F17" s="5" t="s">
        <v>43</v>
      </c>
      <c r="G17" s="5"/>
      <c r="H17" s="5" t="s">
        <v>153</v>
      </c>
      <c r="I17" s="5"/>
      <c r="J17" s="31">
        <v>0</v>
      </c>
      <c r="K17" s="5"/>
      <c r="L17" s="31">
        <v>3527789209</v>
      </c>
      <c r="M17" s="5"/>
      <c r="N17" s="31">
        <v>50118250588</v>
      </c>
      <c r="O17" s="5"/>
      <c r="P17" s="31">
        <v>49210214902</v>
      </c>
      <c r="Q17" s="5"/>
      <c r="R17" s="31">
        <v>4435824895</v>
      </c>
      <c r="S17" s="5"/>
      <c r="T17" s="34">
        <f>R17/'سرمایه گذاری ها'!$O$17</f>
        <v>1.5575600539668963E-2</v>
      </c>
    </row>
    <row r="18" spans="2:20" s="4" customFormat="1" ht="21.75" customHeight="1" x14ac:dyDescent="0.55000000000000004">
      <c r="B18" s="5" t="s">
        <v>230</v>
      </c>
      <c r="C18" s="5"/>
      <c r="D18" s="30" t="s">
        <v>233</v>
      </c>
      <c r="E18" s="5"/>
      <c r="F18" s="5" t="s">
        <v>100</v>
      </c>
      <c r="G18" s="5"/>
      <c r="H18" s="5" t="s">
        <v>234</v>
      </c>
      <c r="I18" s="5"/>
      <c r="J18" s="31">
        <v>23</v>
      </c>
      <c r="K18" s="5"/>
      <c r="L18" s="31">
        <v>4000000000</v>
      </c>
      <c r="M18" s="5"/>
      <c r="N18" s="31">
        <v>0</v>
      </c>
      <c r="O18" s="5"/>
      <c r="P18" s="31">
        <v>0</v>
      </c>
      <c r="Q18" s="5"/>
      <c r="R18" s="31">
        <v>4000000000</v>
      </c>
      <c r="S18" s="5"/>
      <c r="T18" s="34">
        <f>R18/'سرمایه گذاری ها'!$O$17</f>
        <v>1.4045279882193333E-2</v>
      </c>
    </row>
    <row r="19" spans="2:20" s="4" customFormat="1" ht="21.75" customHeight="1" x14ac:dyDescent="0.55000000000000004">
      <c r="B19" s="5" t="s">
        <v>44</v>
      </c>
      <c r="C19" s="5"/>
      <c r="D19" s="30" t="s">
        <v>127</v>
      </c>
      <c r="E19" s="5"/>
      <c r="F19" s="5" t="s">
        <v>43</v>
      </c>
      <c r="G19" s="5"/>
      <c r="H19" s="5" t="s">
        <v>128</v>
      </c>
      <c r="I19" s="5"/>
      <c r="J19" s="31">
        <v>0</v>
      </c>
      <c r="K19" s="5"/>
      <c r="L19" s="31">
        <v>960000</v>
      </c>
      <c r="M19" s="5"/>
      <c r="N19" s="31">
        <v>45000000</v>
      </c>
      <c r="O19" s="5"/>
      <c r="P19" s="31">
        <v>0</v>
      </c>
      <c r="Q19" s="5"/>
      <c r="R19" s="31">
        <v>45960000</v>
      </c>
      <c r="S19" s="5"/>
      <c r="T19" s="34">
        <f>R19/'سرمایه گذاری ها'!$O$17</f>
        <v>1.613802658464014E-4</v>
      </c>
    </row>
    <row r="20" spans="2:20" s="4" customFormat="1" ht="21.75" customHeight="1" x14ac:dyDescent="0.55000000000000004">
      <c r="B20" s="5" t="s">
        <v>102</v>
      </c>
      <c r="C20" s="5"/>
      <c r="D20" s="30" t="s">
        <v>138</v>
      </c>
      <c r="E20" s="5"/>
      <c r="F20" s="5" t="s">
        <v>43</v>
      </c>
      <c r="G20" s="5"/>
      <c r="H20" s="5" t="s">
        <v>139</v>
      </c>
      <c r="I20" s="5"/>
      <c r="J20" s="31">
        <v>0</v>
      </c>
      <c r="K20" s="5"/>
      <c r="L20" s="31">
        <v>8310135</v>
      </c>
      <c r="M20" s="5"/>
      <c r="N20" s="31">
        <v>0</v>
      </c>
      <c r="O20" s="5"/>
      <c r="P20" s="31">
        <v>0</v>
      </c>
      <c r="Q20" s="5"/>
      <c r="R20" s="31">
        <v>8310135</v>
      </c>
      <c r="S20" s="5"/>
      <c r="T20" s="34">
        <f>R20/'سرمایه گذاری ها'!$O$17</f>
        <v>2.9179542983452671E-5</v>
      </c>
    </row>
    <row r="21" spans="2:20" s="4" customFormat="1" ht="21.75" customHeight="1" x14ac:dyDescent="0.55000000000000004">
      <c r="B21" s="5" t="s">
        <v>103</v>
      </c>
      <c r="C21" s="5"/>
      <c r="D21" s="30" t="s">
        <v>125</v>
      </c>
      <c r="E21" s="5"/>
      <c r="F21" s="5" t="s">
        <v>43</v>
      </c>
      <c r="G21" s="5"/>
      <c r="H21" s="5" t="s">
        <v>126</v>
      </c>
      <c r="I21" s="5"/>
      <c r="J21" s="31">
        <v>0</v>
      </c>
      <c r="K21" s="5"/>
      <c r="L21" s="31">
        <v>8233432</v>
      </c>
      <c r="M21" s="5"/>
      <c r="N21" s="31">
        <v>34816</v>
      </c>
      <c r="O21" s="5"/>
      <c r="P21" s="31">
        <v>0</v>
      </c>
      <c r="Q21" s="5"/>
      <c r="R21" s="31">
        <v>8268248</v>
      </c>
      <c r="S21" s="5"/>
      <c r="T21" s="34">
        <f>R21/'سرمایه گذاری ها'!$O$17</f>
        <v>2.9032464323846315E-5</v>
      </c>
    </row>
    <row r="22" spans="2:20" s="4" customFormat="1" ht="21.75" customHeight="1" x14ac:dyDescent="0.55000000000000004">
      <c r="B22" s="5" t="s">
        <v>131</v>
      </c>
      <c r="C22" s="5"/>
      <c r="D22" s="30" t="s">
        <v>132</v>
      </c>
      <c r="E22" s="5"/>
      <c r="F22" s="5" t="s">
        <v>43</v>
      </c>
      <c r="G22" s="5"/>
      <c r="H22" s="5" t="s">
        <v>133</v>
      </c>
      <c r="I22" s="5"/>
      <c r="J22" s="31">
        <v>0</v>
      </c>
      <c r="K22" s="5"/>
      <c r="L22" s="31">
        <v>1124711</v>
      </c>
      <c r="M22" s="5"/>
      <c r="N22" s="31">
        <v>4776</v>
      </c>
      <c r="O22" s="5"/>
      <c r="P22" s="31">
        <v>0</v>
      </c>
      <c r="Q22" s="5"/>
      <c r="R22" s="31">
        <v>1129487</v>
      </c>
      <c r="S22" s="5"/>
      <c r="T22" s="34">
        <f>R22/'سرمایه گذاری ها'!$O$17</f>
        <v>3.9659902595747247E-6</v>
      </c>
    </row>
    <row r="23" spans="2:20" s="4" customFormat="1" ht="21.75" customHeight="1" x14ac:dyDescent="0.55000000000000004">
      <c r="B23" s="5" t="s">
        <v>230</v>
      </c>
      <c r="C23" s="5"/>
      <c r="D23" s="30" t="s">
        <v>235</v>
      </c>
      <c r="E23" s="5"/>
      <c r="F23" s="5" t="s">
        <v>43</v>
      </c>
      <c r="G23" s="5"/>
      <c r="H23" s="5" t="s">
        <v>232</v>
      </c>
      <c r="I23" s="5"/>
      <c r="J23" s="31">
        <v>0</v>
      </c>
      <c r="K23" s="5"/>
      <c r="L23" s="31">
        <v>120000</v>
      </c>
      <c r="M23" s="5"/>
      <c r="N23" s="31">
        <v>5619999999</v>
      </c>
      <c r="O23" s="5"/>
      <c r="P23" s="31">
        <v>5619069999</v>
      </c>
      <c r="Q23" s="5"/>
      <c r="R23" s="31">
        <v>1050000</v>
      </c>
      <c r="S23" s="5"/>
      <c r="T23" s="34">
        <f>R23/'سرمایه گذاری ها'!$O$17</f>
        <v>3.6868859690757498E-6</v>
      </c>
    </row>
    <row r="24" spans="2:20" s="4" customFormat="1" ht="21.75" customHeight="1" x14ac:dyDescent="0.55000000000000004">
      <c r="B24" s="5" t="s">
        <v>199</v>
      </c>
      <c r="C24" s="5"/>
      <c r="D24" s="30" t="s">
        <v>208</v>
      </c>
      <c r="E24" s="5"/>
      <c r="F24" s="5" t="s">
        <v>43</v>
      </c>
      <c r="G24" s="5"/>
      <c r="H24" s="5" t="s">
        <v>189</v>
      </c>
      <c r="I24" s="5"/>
      <c r="J24" s="31">
        <v>0</v>
      </c>
      <c r="K24" s="5"/>
      <c r="L24" s="31">
        <v>996818</v>
      </c>
      <c r="M24" s="5"/>
      <c r="N24" s="31">
        <v>772882576</v>
      </c>
      <c r="O24" s="5"/>
      <c r="P24" s="31">
        <v>772909394</v>
      </c>
      <c r="Q24" s="5"/>
      <c r="R24" s="31">
        <v>970000</v>
      </c>
      <c r="S24" s="5"/>
      <c r="T24" s="34">
        <f>R24/'سرمایه گذاری ها'!$O$17</f>
        <v>3.4059803714318832E-6</v>
      </c>
    </row>
    <row r="25" spans="2:20" s="4" customFormat="1" ht="21.75" customHeight="1" x14ac:dyDescent="0.55000000000000004">
      <c r="B25" s="5" t="s">
        <v>196</v>
      </c>
      <c r="C25" s="5"/>
      <c r="D25" s="30" t="s">
        <v>207</v>
      </c>
      <c r="E25" s="5"/>
      <c r="F25" s="5" t="s">
        <v>43</v>
      </c>
      <c r="G25" s="5"/>
      <c r="H25" s="5" t="s">
        <v>202</v>
      </c>
      <c r="I25" s="5"/>
      <c r="J25" s="31">
        <v>0</v>
      </c>
      <c r="K25" s="5"/>
      <c r="L25" s="31">
        <v>956750</v>
      </c>
      <c r="M25" s="5"/>
      <c r="N25" s="31">
        <v>785616437</v>
      </c>
      <c r="O25" s="5"/>
      <c r="P25" s="31">
        <v>785750297</v>
      </c>
      <c r="Q25" s="5"/>
      <c r="R25" s="31">
        <v>822890</v>
      </c>
      <c r="S25" s="5"/>
      <c r="T25" s="34">
        <f>R25/'سرمایه گذاری ها'!$O$17</f>
        <v>2.8894300905645177E-6</v>
      </c>
    </row>
    <row r="26" spans="2:20" s="4" customFormat="1" ht="21.75" customHeight="1" x14ac:dyDescent="0.55000000000000004">
      <c r="B26" s="5" t="s">
        <v>154</v>
      </c>
      <c r="C26" s="5"/>
      <c r="D26" s="30" t="s">
        <v>155</v>
      </c>
      <c r="E26" s="5"/>
      <c r="F26" s="5" t="s">
        <v>43</v>
      </c>
      <c r="G26" s="5"/>
      <c r="H26" s="5" t="s">
        <v>153</v>
      </c>
      <c r="I26" s="5"/>
      <c r="J26" s="31">
        <v>0</v>
      </c>
      <c r="K26" s="5"/>
      <c r="L26" s="31">
        <v>480441</v>
      </c>
      <c r="M26" s="5"/>
      <c r="N26" s="31">
        <v>2032</v>
      </c>
      <c r="O26" s="5"/>
      <c r="P26" s="31">
        <v>0</v>
      </c>
      <c r="Q26" s="5"/>
      <c r="R26" s="31">
        <v>482473</v>
      </c>
      <c r="S26" s="5"/>
      <c r="T26" s="34">
        <f>R26/'سرمایه گذاری ها'!$O$17</f>
        <v>1.6941170801503658E-6</v>
      </c>
    </row>
    <row r="27" spans="2:20" s="4" customFormat="1" ht="21.75" customHeight="1" x14ac:dyDescent="0.55000000000000004">
      <c r="B27" s="5" t="s">
        <v>123</v>
      </c>
      <c r="C27" s="5"/>
      <c r="D27" s="30" t="s">
        <v>124</v>
      </c>
      <c r="E27" s="5"/>
      <c r="F27" s="5" t="s">
        <v>43</v>
      </c>
      <c r="G27" s="5"/>
      <c r="H27" s="5" t="s">
        <v>101</v>
      </c>
      <c r="I27" s="5"/>
      <c r="J27" s="31">
        <v>0</v>
      </c>
      <c r="K27" s="5"/>
      <c r="L27" s="31">
        <v>421507</v>
      </c>
      <c r="M27" s="5"/>
      <c r="N27" s="31">
        <v>37073</v>
      </c>
      <c r="O27" s="5"/>
      <c r="P27" s="31">
        <v>0</v>
      </c>
      <c r="Q27" s="5"/>
      <c r="R27" s="31">
        <v>458580</v>
      </c>
      <c r="S27" s="5"/>
      <c r="T27" s="34">
        <f>R27/'سرمایه گذاری ها'!$O$17</f>
        <v>1.6102211120940545E-6</v>
      </c>
    </row>
    <row r="28" spans="2:20" s="4" customFormat="1" ht="21.75" customHeight="1" x14ac:dyDescent="0.55000000000000004">
      <c r="B28" s="5" t="s">
        <v>99</v>
      </c>
      <c r="C28" s="5"/>
      <c r="D28" s="30" t="s">
        <v>134</v>
      </c>
      <c r="E28" s="5"/>
      <c r="F28" s="5" t="s">
        <v>100</v>
      </c>
      <c r="G28" s="5"/>
      <c r="H28" s="5" t="s">
        <v>130</v>
      </c>
      <c r="I28" s="5"/>
      <c r="J28" s="31">
        <v>18</v>
      </c>
      <c r="K28" s="5"/>
      <c r="L28" s="31">
        <v>1000000</v>
      </c>
      <c r="M28" s="5"/>
      <c r="N28" s="31">
        <v>0</v>
      </c>
      <c r="O28" s="5"/>
      <c r="P28" s="31">
        <v>1000000</v>
      </c>
      <c r="Q28" s="5"/>
      <c r="R28" s="31">
        <v>0</v>
      </c>
      <c r="S28" s="5"/>
      <c r="T28" s="34">
        <f>R28/'سرمایه گذاری ها'!$O$17</f>
        <v>0</v>
      </c>
    </row>
    <row r="29" spans="2:20" s="4" customFormat="1" ht="21.75" customHeight="1" x14ac:dyDescent="0.55000000000000004">
      <c r="B29" s="5" t="s">
        <v>99</v>
      </c>
      <c r="C29" s="5"/>
      <c r="D29" s="30" t="s">
        <v>156</v>
      </c>
      <c r="E29" s="5"/>
      <c r="F29" s="5" t="s">
        <v>157</v>
      </c>
      <c r="G29" s="5"/>
      <c r="H29" s="5" t="s">
        <v>158</v>
      </c>
      <c r="I29" s="5"/>
      <c r="J29" s="31">
        <v>0</v>
      </c>
      <c r="K29" s="5"/>
      <c r="L29" s="31">
        <v>997600</v>
      </c>
      <c r="M29" s="5"/>
      <c r="N29" s="31">
        <v>0</v>
      </c>
      <c r="O29" s="5"/>
      <c r="P29" s="31">
        <v>997600</v>
      </c>
      <c r="Q29" s="5"/>
      <c r="R29" s="31">
        <v>0</v>
      </c>
      <c r="S29" s="5"/>
      <c r="T29" s="34">
        <f>R29/'سرمایه گذاری ها'!$O$17</f>
        <v>0</v>
      </c>
    </row>
    <row r="30" spans="2:20" s="4" customFormat="1" ht="21.75" customHeight="1" x14ac:dyDescent="0.55000000000000004">
      <c r="B30" s="5"/>
      <c r="C30" s="5"/>
      <c r="D30" s="30"/>
      <c r="E30" s="5"/>
      <c r="F30" s="5"/>
      <c r="G30" s="5"/>
      <c r="H30" s="5"/>
      <c r="I30" s="5"/>
      <c r="J30" s="31"/>
      <c r="K30" s="5"/>
      <c r="L30" s="31"/>
      <c r="M30" s="5"/>
      <c r="N30" s="31"/>
      <c r="O30" s="5"/>
      <c r="P30" s="31"/>
      <c r="Q30" s="5"/>
      <c r="R30" s="31"/>
      <c r="S30" s="5"/>
      <c r="T30" s="34"/>
    </row>
    <row r="31" spans="2:20" ht="21.75" customHeight="1" thickBot="1" x14ac:dyDescent="0.6">
      <c r="B31" s="71" t="s">
        <v>80</v>
      </c>
      <c r="C31" s="71"/>
      <c r="D31" s="71"/>
      <c r="E31" s="71"/>
      <c r="F31" s="71"/>
      <c r="G31" s="71"/>
      <c r="H31" s="71"/>
      <c r="I31" s="71"/>
      <c r="J31" s="71"/>
      <c r="L31" s="10">
        <f>SUM(L10:L30)</f>
        <v>115552159075</v>
      </c>
      <c r="N31" s="10">
        <f>SUM(N10:N30)</f>
        <v>67343848104</v>
      </c>
      <c r="P31" s="10">
        <f>SUM(P10:P30)</f>
        <v>66390242192</v>
      </c>
      <c r="R31" s="10">
        <f>SUM(R10:R30)</f>
        <v>116505764987</v>
      </c>
      <c r="T31" s="33">
        <f>SUM(T10:T30)</f>
        <v>0.40908901928286379</v>
      </c>
    </row>
    <row r="32" spans="2:20" ht="21.75" customHeight="1" thickTop="1" x14ac:dyDescent="0.55000000000000004"/>
    <row r="33" spans="10:10" ht="35.25" customHeight="1" x14ac:dyDescent="0.8">
      <c r="J33" s="59">
        <v>6</v>
      </c>
    </row>
  </sheetData>
  <sortState xmlns:xlrd2="http://schemas.microsoft.com/office/spreadsheetml/2017/richdata2" ref="B10:T29">
    <sortCondition descending="1" ref="R10:R29"/>
  </sortState>
  <mergeCells count="17">
    <mergeCell ref="D9"/>
    <mergeCell ref="F9"/>
    <mergeCell ref="H9"/>
    <mergeCell ref="J9"/>
    <mergeCell ref="D8:J8"/>
    <mergeCell ref="B2:T2"/>
    <mergeCell ref="B3:T3"/>
    <mergeCell ref="B4:T4"/>
    <mergeCell ref="R9"/>
    <mergeCell ref="T9"/>
    <mergeCell ref="R8:T8"/>
    <mergeCell ref="L9"/>
    <mergeCell ref="L8"/>
    <mergeCell ref="N9"/>
    <mergeCell ref="P9"/>
    <mergeCell ref="N8:P8"/>
    <mergeCell ref="B8:B9"/>
  </mergeCells>
  <printOptions horizontalCentered="1" verticalCentered="1"/>
  <pageMargins left="0.2" right="0.2" top="0" bottom="0" header="0" footer="0"/>
  <pageSetup paperSize="9" scale="68" orientation="landscape" r:id="rId1"/>
  <rowBreaks count="2" manualBreakCount="2">
    <brk id="19" max="16383" man="1"/>
    <brk id="23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AB35"/>
  <sheetViews>
    <sheetView rightToLeft="1" view="pageBreakPreview" topLeftCell="A13" zoomScaleNormal="100" zoomScaleSheetLayoutView="100" workbookViewId="0">
      <selection activeCell="L25" sqref="L25"/>
    </sheetView>
  </sheetViews>
  <sheetFormatPr defaultRowHeight="21" x14ac:dyDescent="0.6"/>
  <cols>
    <col min="1" max="1" width="1.5703125" style="1" customWidth="1"/>
    <col min="2" max="2" width="45.28515625" style="1" customWidth="1"/>
    <col min="3" max="3" width="1" style="1" customWidth="1"/>
    <col min="4" max="4" width="16.7109375" style="1" bestFit="1" customWidth="1"/>
    <col min="5" max="5" width="1" style="1" customWidth="1"/>
    <col min="6" max="6" width="22.5703125" style="1" bestFit="1" customWidth="1"/>
    <col min="7" max="7" width="1" style="1" customWidth="1"/>
    <col min="8" max="8" width="25.140625" style="1" bestFit="1" customWidth="1"/>
    <col min="9" max="9" width="1" style="1" customWidth="1"/>
    <col min="10" max="10" width="17.85546875" style="1" bestFit="1" customWidth="1"/>
    <col min="11" max="11" width="1" style="1" customWidth="1"/>
    <col min="12" max="12" width="34.7109375" style="1" bestFit="1" customWidth="1"/>
    <col min="13" max="13" width="1" style="1" customWidth="1"/>
    <col min="14" max="14" width="37.28515625" style="1" customWidth="1"/>
    <col min="15" max="15" width="1" style="1" customWidth="1"/>
    <col min="16" max="16" width="3.140625" style="1" customWidth="1"/>
    <col min="17" max="16384" width="9.140625" style="1"/>
  </cols>
  <sheetData>
    <row r="2" spans="2:28" ht="30" x14ac:dyDescent="0.6">
      <c r="B2" s="124" t="s">
        <v>116</v>
      </c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</row>
    <row r="3" spans="2:28" ht="30" x14ac:dyDescent="0.6">
      <c r="B3" s="124" t="s">
        <v>0</v>
      </c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</row>
    <row r="4" spans="2:28" ht="30" x14ac:dyDescent="0.6">
      <c r="B4" s="124" t="s">
        <v>241</v>
      </c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</row>
    <row r="5" spans="2:28" ht="114.75" customHeight="1" x14ac:dyDescent="0.6"/>
    <row r="6" spans="2:28" s="2" customFormat="1" ht="30" x14ac:dyDescent="0.55000000000000004">
      <c r="B6" s="14" t="s">
        <v>94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2:28" ht="30" x14ac:dyDescent="0.6">
      <c r="B7" s="147" t="s">
        <v>86</v>
      </c>
      <c r="D7" s="124" t="s">
        <v>242</v>
      </c>
      <c r="E7" s="124" t="s">
        <v>4</v>
      </c>
      <c r="F7" s="124" t="s">
        <v>4</v>
      </c>
      <c r="G7" s="124" t="s">
        <v>4</v>
      </c>
      <c r="H7" s="124" t="s">
        <v>4</v>
      </c>
      <c r="I7" s="124" t="s">
        <v>4</v>
      </c>
      <c r="J7" s="124" t="s">
        <v>4</v>
      </c>
      <c r="K7" s="124" t="s">
        <v>4</v>
      </c>
      <c r="L7" s="124" t="s">
        <v>4</v>
      </c>
      <c r="M7" s="124" t="s">
        <v>4</v>
      </c>
      <c r="N7" s="124" t="s">
        <v>4</v>
      </c>
    </row>
    <row r="8" spans="2:28" ht="30" x14ac:dyDescent="0.6">
      <c r="B8" s="147" t="s">
        <v>1</v>
      </c>
      <c r="D8" s="146" t="s">
        <v>5</v>
      </c>
      <c r="E8" s="123"/>
      <c r="F8" s="146" t="s">
        <v>27</v>
      </c>
      <c r="G8" s="123"/>
      <c r="H8" s="146" t="s">
        <v>28</v>
      </c>
      <c r="I8" s="123"/>
      <c r="J8" s="146" t="s">
        <v>29</v>
      </c>
      <c r="K8" s="123"/>
      <c r="L8" s="146" t="s">
        <v>30</v>
      </c>
      <c r="M8" s="123"/>
      <c r="N8" s="146" t="s">
        <v>31</v>
      </c>
    </row>
    <row r="9" spans="2:28" ht="30" x14ac:dyDescent="0.75">
      <c r="B9" s="111" t="s">
        <v>159</v>
      </c>
      <c r="D9" s="114">
        <v>46000</v>
      </c>
      <c r="F9" s="114">
        <v>653640</v>
      </c>
      <c r="G9" s="114"/>
      <c r="H9" s="114">
        <v>676571</v>
      </c>
      <c r="I9" s="114"/>
      <c r="J9" s="115" t="s">
        <v>250</v>
      </c>
      <c r="K9" s="114"/>
      <c r="L9" s="114">
        <v>31122266000</v>
      </c>
      <c r="N9" s="13" t="s">
        <v>186</v>
      </c>
    </row>
    <row r="10" spans="2:28" ht="30" x14ac:dyDescent="0.75">
      <c r="B10" s="111" t="s">
        <v>119</v>
      </c>
      <c r="D10" s="114">
        <v>20660</v>
      </c>
      <c r="F10" s="114">
        <v>722020</v>
      </c>
      <c r="G10" s="114"/>
      <c r="H10" s="114">
        <v>742712</v>
      </c>
      <c r="I10" s="114"/>
      <c r="J10" s="115" t="s">
        <v>251</v>
      </c>
      <c r="K10" s="114"/>
      <c r="L10" s="114">
        <v>15344429920</v>
      </c>
      <c r="N10" s="13" t="s">
        <v>186</v>
      </c>
    </row>
    <row r="11" spans="2:28" ht="30" x14ac:dyDescent="0.75">
      <c r="B11" s="111" t="s">
        <v>161</v>
      </c>
      <c r="D11" s="114">
        <v>15004</v>
      </c>
      <c r="F11" s="114">
        <v>959270</v>
      </c>
      <c r="G11" s="114"/>
      <c r="H11" s="114">
        <v>965317</v>
      </c>
      <c r="I11" s="114"/>
      <c r="J11" s="115" t="s">
        <v>252</v>
      </c>
      <c r="K11" s="114"/>
      <c r="L11" s="114">
        <v>14483616268</v>
      </c>
      <c r="N11" s="13" t="s">
        <v>186</v>
      </c>
    </row>
    <row r="12" spans="2:28" ht="30" x14ac:dyDescent="0.75">
      <c r="B12" s="111" t="s">
        <v>164</v>
      </c>
      <c r="D12" s="114">
        <v>17700</v>
      </c>
      <c r="F12" s="114">
        <v>630000</v>
      </c>
      <c r="G12" s="114"/>
      <c r="H12" s="114">
        <v>653795</v>
      </c>
      <c r="I12" s="114"/>
      <c r="J12" s="115" t="s">
        <v>253</v>
      </c>
      <c r="K12" s="114"/>
      <c r="L12" s="114">
        <v>11572171500</v>
      </c>
      <c r="N12" s="13" t="s">
        <v>186</v>
      </c>
    </row>
    <row r="13" spans="2:28" ht="30" x14ac:dyDescent="0.75">
      <c r="B13" s="111" t="s">
        <v>183</v>
      </c>
      <c r="D13" s="114">
        <v>10200</v>
      </c>
      <c r="F13" s="114">
        <v>995920</v>
      </c>
      <c r="G13" s="114"/>
      <c r="H13" s="114">
        <v>998755</v>
      </c>
      <c r="I13" s="114"/>
      <c r="J13" s="115" t="s">
        <v>254</v>
      </c>
      <c r="K13" s="114"/>
      <c r="L13" s="114">
        <v>10187301000</v>
      </c>
      <c r="N13" s="13" t="s">
        <v>186</v>
      </c>
    </row>
    <row r="14" spans="2:28" ht="30" x14ac:dyDescent="0.75">
      <c r="B14" s="111" t="s">
        <v>175</v>
      </c>
      <c r="D14" s="114">
        <v>10600</v>
      </c>
      <c r="F14" s="114">
        <v>956600</v>
      </c>
      <c r="G14" s="114"/>
      <c r="H14" s="114">
        <v>960546</v>
      </c>
      <c r="I14" s="114"/>
      <c r="J14" s="115" t="s">
        <v>255</v>
      </c>
      <c r="K14" s="114"/>
      <c r="L14" s="114">
        <v>10181787600</v>
      </c>
      <c r="N14" s="13" t="s">
        <v>186</v>
      </c>
    </row>
    <row r="15" spans="2:28" ht="30" x14ac:dyDescent="0.75">
      <c r="B15" s="111" t="s">
        <v>214</v>
      </c>
      <c r="D15" s="114">
        <v>10500</v>
      </c>
      <c r="F15" s="114">
        <v>583520</v>
      </c>
      <c r="G15" s="114"/>
      <c r="H15" s="114">
        <v>608821</v>
      </c>
      <c r="I15" s="114"/>
      <c r="J15" s="115" t="s">
        <v>256</v>
      </c>
      <c r="K15" s="114"/>
      <c r="L15" s="114">
        <v>6392620500</v>
      </c>
      <c r="N15" s="13" t="s">
        <v>186</v>
      </c>
    </row>
    <row r="16" spans="2:28" ht="30" x14ac:dyDescent="0.75">
      <c r="B16" s="111" t="s">
        <v>217</v>
      </c>
      <c r="D16" s="114">
        <v>5200</v>
      </c>
      <c r="F16" s="114">
        <v>958000</v>
      </c>
      <c r="G16" s="114"/>
      <c r="H16" s="114">
        <v>961987</v>
      </c>
      <c r="I16" s="114"/>
      <c r="J16" s="115" t="s">
        <v>257</v>
      </c>
      <c r="K16" s="114"/>
      <c r="L16" s="114">
        <v>5002332400</v>
      </c>
      <c r="N16" s="13" t="s">
        <v>186</v>
      </c>
    </row>
    <row r="17" spans="2:14" ht="30" x14ac:dyDescent="0.75">
      <c r="B17" s="111" t="s">
        <v>96</v>
      </c>
      <c r="D17" s="114">
        <v>5100</v>
      </c>
      <c r="F17" s="114">
        <v>752630</v>
      </c>
      <c r="G17" s="114"/>
      <c r="H17" s="114">
        <v>772125</v>
      </c>
      <c r="I17" s="114"/>
      <c r="J17" s="115" t="s">
        <v>258</v>
      </c>
      <c r="K17" s="114"/>
      <c r="L17" s="114">
        <v>3937837500</v>
      </c>
      <c r="N17" s="13" t="s">
        <v>186</v>
      </c>
    </row>
    <row r="18" spans="2:14" ht="30" x14ac:dyDescent="0.75">
      <c r="B18" s="111" t="s">
        <v>220</v>
      </c>
      <c r="D18" s="114">
        <v>5000</v>
      </c>
      <c r="F18" s="114">
        <v>753790</v>
      </c>
      <c r="G18" s="114"/>
      <c r="H18" s="114">
        <v>776290</v>
      </c>
      <c r="I18" s="114"/>
      <c r="J18" s="115" t="s">
        <v>259</v>
      </c>
      <c r="K18" s="114"/>
      <c r="L18" s="114">
        <v>3881450000</v>
      </c>
      <c r="N18" s="13" t="s">
        <v>186</v>
      </c>
    </row>
    <row r="19" spans="2:14" ht="30" x14ac:dyDescent="0.75">
      <c r="B19" s="111" t="s">
        <v>223</v>
      </c>
      <c r="D19" s="114">
        <v>6400</v>
      </c>
      <c r="F19" s="114">
        <v>573650</v>
      </c>
      <c r="G19" s="114"/>
      <c r="H19" s="114">
        <v>597182</v>
      </c>
      <c r="I19" s="114"/>
      <c r="J19" s="115" t="s">
        <v>260</v>
      </c>
      <c r="K19" s="114"/>
      <c r="L19" s="114">
        <v>3821964800</v>
      </c>
      <c r="N19" s="13" t="s">
        <v>186</v>
      </c>
    </row>
    <row r="20" spans="2:14" ht="30" x14ac:dyDescent="0.75">
      <c r="B20" s="111" t="s">
        <v>98</v>
      </c>
      <c r="D20" s="114">
        <v>5000</v>
      </c>
      <c r="F20" s="114">
        <v>742770</v>
      </c>
      <c r="G20" s="114"/>
      <c r="H20" s="114">
        <v>761910</v>
      </c>
      <c r="I20" s="114"/>
      <c r="J20" s="115" t="s">
        <v>261</v>
      </c>
      <c r="K20" s="114"/>
      <c r="L20" s="114">
        <v>3809550000</v>
      </c>
      <c r="N20" s="13" t="s">
        <v>186</v>
      </c>
    </row>
    <row r="21" spans="2:14" ht="30" x14ac:dyDescent="0.75">
      <c r="B21" s="111" t="s">
        <v>97</v>
      </c>
      <c r="D21" s="114">
        <v>4500</v>
      </c>
      <c r="F21" s="114">
        <v>770710</v>
      </c>
      <c r="G21" s="114"/>
      <c r="H21" s="114">
        <v>784580</v>
      </c>
      <c r="I21" s="114"/>
      <c r="J21" s="115" t="s">
        <v>262</v>
      </c>
      <c r="K21" s="114"/>
      <c r="L21" s="114">
        <v>3530610000</v>
      </c>
      <c r="N21" s="13" t="s">
        <v>186</v>
      </c>
    </row>
    <row r="22" spans="2:14" ht="30" x14ac:dyDescent="0.75">
      <c r="B22" s="111" t="s">
        <v>144</v>
      </c>
      <c r="D22" s="114">
        <v>5</v>
      </c>
      <c r="F22" s="114">
        <v>980380</v>
      </c>
      <c r="G22" s="114"/>
      <c r="H22" s="114">
        <v>960415</v>
      </c>
      <c r="I22" s="114"/>
      <c r="J22" s="115" t="s">
        <v>263</v>
      </c>
      <c r="K22" s="114"/>
      <c r="L22" s="114">
        <v>4802075</v>
      </c>
      <c r="N22" s="13" t="s">
        <v>186</v>
      </c>
    </row>
    <row r="23" spans="2:14" ht="30" x14ac:dyDescent="0.75">
      <c r="B23" s="111"/>
      <c r="D23" s="114"/>
      <c r="E23" s="114"/>
      <c r="F23" s="114"/>
      <c r="G23" s="114"/>
      <c r="H23" s="114"/>
      <c r="I23" s="114"/>
      <c r="J23" s="115"/>
      <c r="K23" s="114"/>
      <c r="L23" s="114"/>
      <c r="N23" s="13"/>
    </row>
    <row r="24" spans="2:14" ht="39" thickBot="1" x14ac:dyDescent="1.1000000000000001">
      <c r="B24" s="102" t="s">
        <v>80</v>
      </c>
      <c r="C24" s="99"/>
      <c r="D24" s="113">
        <f>SUM(D9:D23)</f>
        <v>161869</v>
      </c>
      <c r="E24" s="100"/>
      <c r="F24" s="104">
        <f>SUM(F9:F23)</f>
        <v>11032900</v>
      </c>
      <c r="G24" s="101"/>
      <c r="H24" s="104">
        <f>SUM(H9:H23)</f>
        <v>11221006</v>
      </c>
      <c r="I24" s="100"/>
      <c r="J24" s="119" t="s">
        <v>209</v>
      </c>
      <c r="K24" s="100"/>
      <c r="L24" s="104">
        <f>SUM(L9:L23)</f>
        <v>123272739563</v>
      </c>
      <c r="M24" s="100"/>
      <c r="N24" s="103"/>
    </row>
    <row r="25" spans="2:14" ht="21.75" thickTop="1" x14ac:dyDescent="0.6"/>
    <row r="35" spans="8:8" ht="30" x14ac:dyDescent="0.75">
      <c r="H35" s="60">
        <v>7</v>
      </c>
    </row>
  </sheetData>
  <mergeCells count="11">
    <mergeCell ref="B2:N2"/>
    <mergeCell ref="B3:N3"/>
    <mergeCell ref="B4:N4"/>
    <mergeCell ref="L8"/>
    <mergeCell ref="N8"/>
    <mergeCell ref="D7:N7"/>
    <mergeCell ref="B7:B8"/>
    <mergeCell ref="D8"/>
    <mergeCell ref="F8"/>
    <mergeCell ref="H8"/>
    <mergeCell ref="J8"/>
  </mergeCells>
  <printOptions horizontalCentered="1" verticalCentered="1"/>
  <pageMargins left="0.7" right="0.7" top="0.75" bottom="0.75" header="0.3" footer="0.3"/>
  <pageSetup paperSize="9" scale="48" orientation="landscape" r:id="rId1"/>
  <rowBreaks count="2" manualBreakCount="2">
    <brk id="14" max="16383" man="1"/>
    <brk id="23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2:AB18"/>
  <sheetViews>
    <sheetView rightToLeft="1" view="pageBreakPreview" topLeftCell="A4" zoomScaleNormal="100" zoomScaleSheetLayoutView="100" workbookViewId="0">
      <selection activeCell="H14" sqref="H14"/>
    </sheetView>
  </sheetViews>
  <sheetFormatPr defaultRowHeight="21" x14ac:dyDescent="0.55000000000000004"/>
  <cols>
    <col min="1" max="1" width="2.5703125" style="2" customWidth="1"/>
    <col min="2" max="2" width="29.28515625" style="2" customWidth="1"/>
    <col min="3" max="3" width="1" style="2" customWidth="1"/>
    <col min="4" max="4" width="17.85546875" style="2" bestFit="1" customWidth="1"/>
    <col min="5" max="5" width="1" style="2" customWidth="1"/>
    <col min="6" max="6" width="15.28515625" style="2" customWidth="1"/>
    <col min="7" max="7" width="1" style="2" customWidth="1"/>
    <col min="8" max="8" width="22" style="2" customWidth="1"/>
    <col min="9" max="9" width="1" style="2" customWidth="1"/>
    <col min="10" max="10" width="9.140625" style="2" customWidth="1"/>
    <col min="11" max="16384" width="9.140625" style="2"/>
  </cols>
  <sheetData>
    <row r="2" spans="2:28" ht="30" x14ac:dyDescent="0.55000000000000004">
      <c r="B2" s="124" t="s">
        <v>116</v>
      </c>
      <c r="C2" s="124"/>
      <c r="D2" s="124"/>
      <c r="E2" s="124"/>
      <c r="F2" s="124"/>
      <c r="G2" s="124"/>
      <c r="H2" s="124"/>
    </row>
    <row r="3" spans="2:28" ht="30" x14ac:dyDescent="0.55000000000000004">
      <c r="B3" s="124" t="s">
        <v>45</v>
      </c>
      <c r="C3" s="124"/>
      <c r="D3" s="124"/>
      <c r="E3" s="124"/>
      <c r="F3" s="124"/>
      <c r="G3" s="124"/>
      <c r="H3" s="124"/>
    </row>
    <row r="4" spans="2:28" ht="30" x14ac:dyDescent="0.55000000000000004">
      <c r="B4" s="124" t="s">
        <v>241</v>
      </c>
      <c r="C4" s="124"/>
      <c r="D4" s="124"/>
      <c r="E4" s="124"/>
      <c r="F4" s="124"/>
      <c r="G4" s="124"/>
      <c r="H4" s="124"/>
    </row>
    <row r="5" spans="2:28" ht="64.5" customHeight="1" x14ac:dyDescent="0.55000000000000004"/>
    <row r="6" spans="2:28" ht="30" x14ac:dyDescent="0.55000000000000004">
      <c r="B6" s="14" t="s">
        <v>106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2:28" ht="30" x14ac:dyDescent="0.55000000000000004">
      <c r="B7" s="14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2:28" s="4" customFormat="1" ht="51" customHeight="1" x14ac:dyDescent="0.6">
      <c r="B8" s="148" t="s">
        <v>49</v>
      </c>
      <c r="C8" s="45"/>
      <c r="D8" s="148" t="s">
        <v>40</v>
      </c>
      <c r="E8" s="45"/>
      <c r="F8" s="148" t="s">
        <v>68</v>
      </c>
      <c r="G8" s="45"/>
      <c r="H8" s="148" t="s">
        <v>11</v>
      </c>
    </row>
    <row r="9" spans="2:28" s="4" customFormat="1" x14ac:dyDescent="0.55000000000000004">
      <c r="B9" s="4" t="s">
        <v>78</v>
      </c>
      <c r="D9" s="29">
        <v>6523972115</v>
      </c>
      <c r="F9" s="47">
        <f>D9/$D$13</f>
        <v>1.1978852633761246</v>
      </c>
      <c r="G9" s="6"/>
      <c r="H9" s="47">
        <f>D9/'سرمایه گذاری ها'!$O$17</f>
        <v>2.2907753574699947E-2</v>
      </c>
    </row>
    <row r="10" spans="2:28" s="4" customFormat="1" x14ac:dyDescent="0.55000000000000004">
      <c r="B10" s="4" t="s">
        <v>79</v>
      </c>
      <c r="D10" s="29">
        <v>2252112839</v>
      </c>
      <c r="F10" s="47">
        <f>D10/$D$13</f>
        <v>0.41351690867830554</v>
      </c>
      <c r="G10" s="6"/>
      <c r="H10" s="47">
        <f>D10/'سرمایه گذاری ها'!$O$17</f>
        <v>7.9078887875090025E-3</v>
      </c>
    </row>
    <row r="11" spans="2:28" s="4" customFormat="1" x14ac:dyDescent="0.55000000000000004">
      <c r="B11" s="4" t="s">
        <v>77</v>
      </c>
      <c r="D11" s="29">
        <v>-3329843773</v>
      </c>
      <c r="F11" s="47">
        <f>D11/$D$13</f>
        <v>-0.61140218178591244</v>
      </c>
      <c r="G11" s="6"/>
      <c r="H11" s="47">
        <f>D11/'سرمایه گذاری ها'!$O$17</f>
        <v>-1.169214693894091E-2</v>
      </c>
    </row>
    <row r="12" spans="2:28" s="4" customFormat="1" x14ac:dyDescent="0.55000000000000004">
      <c r="B12" s="4" t="s">
        <v>75</v>
      </c>
      <c r="D12" s="29">
        <f>'سایر درآمدها'!D13</f>
        <v>53</v>
      </c>
      <c r="F12" s="47">
        <f>D12/$D$13</f>
        <v>9.7314822687488761E-9</v>
      </c>
      <c r="G12" s="6"/>
      <c r="H12" s="47">
        <f>D12/'سرمایه گذاری ها'!$O$17</f>
        <v>1.8609995843906165E-10</v>
      </c>
    </row>
    <row r="13" spans="2:28" ht="24.75" thickBot="1" x14ac:dyDescent="0.65">
      <c r="B13" s="32" t="s">
        <v>80</v>
      </c>
      <c r="D13" s="76">
        <f>SUM(D9:D12)</f>
        <v>5446241234</v>
      </c>
      <c r="E13" s="26"/>
      <c r="F13" s="77">
        <f>SUM(F9:F12)</f>
        <v>0.99999999999999989</v>
      </c>
      <c r="G13" s="70"/>
      <c r="H13" s="78">
        <f>SUM(H9:H12)</f>
        <v>1.9123495609367994E-2</v>
      </c>
    </row>
    <row r="14" spans="2:28" ht="21.75" thickTop="1" x14ac:dyDescent="0.55000000000000004">
      <c r="D14" s="3"/>
    </row>
    <row r="18" spans="4:4" ht="27" customHeight="1" x14ac:dyDescent="0.75">
      <c r="D18" s="61">
        <v>8</v>
      </c>
    </row>
  </sheetData>
  <sortState xmlns:xlrd2="http://schemas.microsoft.com/office/spreadsheetml/2017/richdata2" ref="B9:H11">
    <sortCondition descending="1" ref="D9:D11"/>
  </sortState>
  <mergeCells count="7">
    <mergeCell ref="B8"/>
    <mergeCell ref="D8"/>
    <mergeCell ref="F8"/>
    <mergeCell ref="H8"/>
    <mergeCell ref="B2:H2"/>
    <mergeCell ref="B3:H3"/>
    <mergeCell ref="B4:H4"/>
  </mergeCells>
  <printOptions horizontalCentered="1" verticalCentered="1"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AB34"/>
  <sheetViews>
    <sheetView rightToLeft="1" view="pageBreakPreview" zoomScale="60" zoomScaleNormal="100" workbookViewId="0">
      <selection activeCell="B10" sqref="B10:T30"/>
    </sheetView>
  </sheetViews>
  <sheetFormatPr defaultRowHeight="21.75" customHeight="1" x14ac:dyDescent="0.25"/>
  <cols>
    <col min="1" max="1" width="2.7109375" style="35" customWidth="1"/>
    <col min="2" max="2" width="53.85546875" style="35" customWidth="1"/>
    <col min="3" max="3" width="1" style="35" customWidth="1"/>
    <col min="4" max="4" width="14.85546875" style="35" bestFit="1" customWidth="1"/>
    <col min="5" max="5" width="1" style="35" customWidth="1"/>
    <col min="6" max="6" width="11.7109375" style="35" customWidth="1"/>
    <col min="7" max="7" width="1" style="35" customWidth="1"/>
    <col min="8" max="8" width="6" style="35" bestFit="1" customWidth="1"/>
    <col min="9" max="9" width="1" style="35" customWidth="1"/>
    <col min="10" max="10" width="15.42578125" style="35" bestFit="1" customWidth="1"/>
    <col min="11" max="11" width="1" style="35" customWidth="1"/>
    <col min="12" max="12" width="12" style="35" bestFit="1" customWidth="1"/>
    <col min="13" max="13" width="1" style="35" customWidth="1"/>
    <col min="14" max="14" width="15.42578125" style="35" bestFit="1" customWidth="1"/>
    <col min="15" max="15" width="1" style="35" customWidth="1"/>
    <col min="16" max="16" width="16.5703125" style="35" bestFit="1" customWidth="1"/>
    <col min="17" max="17" width="1" style="35" customWidth="1"/>
    <col min="18" max="18" width="11.28515625" style="35" customWidth="1"/>
    <col min="19" max="19" width="1" style="35" customWidth="1"/>
    <col min="20" max="20" width="16.5703125" style="35" bestFit="1" customWidth="1"/>
    <col min="21" max="21" width="1" style="35" customWidth="1"/>
    <col min="22" max="22" width="9.140625" style="35" customWidth="1"/>
    <col min="23" max="16384" width="9.140625" style="35"/>
  </cols>
  <sheetData>
    <row r="2" spans="2:28" ht="27" customHeight="1" x14ac:dyDescent="0.25">
      <c r="B2" s="151" t="s">
        <v>116</v>
      </c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</row>
    <row r="3" spans="2:28" ht="27" customHeight="1" x14ac:dyDescent="0.25">
      <c r="B3" s="151" t="s">
        <v>45</v>
      </c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</row>
    <row r="4" spans="2:28" ht="27" customHeight="1" x14ac:dyDescent="0.25">
      <c r="B4" s="151" t="s">
        <v>241</v>
      </c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</row>
    <row r="5" spans="2:28" s="36" customFormat="1" ht="21.75" customHeight="1" x14ac:dyDescent="0.25"/>
    <row r="6" spans="2:28" s="2" customFormat="1" ht="21.75" customHeight="1" x14ac:dyDescent="0.55000000000000004">
      <c r="B6" s="14" t="s">
        <v>107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2:28" s="2" customFormat="1" ht="21.75" customHeight="1" x14ac:dyDescent="0.55000000000000004">
      <c r="B7" s="14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2:28" s="36" customFormat="1" ht="21.75" customHeight="1" x14ac:dyDescent="0.25">
      <c r="B8" s="150" t="s">
        <v>46</v>
      </c>
      <c r="C8" s="150" t="s">
        <v>46</v>
      </c>
      <c r="D8" s="150" t="s">
        <v>46</v>
      </c>
      <c r="E8" s="150" t="s">
        <v>46</v>
      </c>
      <c r="F8" s="150" t="s">
        <v>46</v>
      </c>
      <c r="G8" s="150" t="s">
        <v>46</v>
      </c>
      <c r="H8" s="150" t="s">
        <v>46</v>
      </c>
      <c r="J8" s="150" t="s">
        <v>47</v>
      </c>
      <c r="K8" s="150" t="s">
        <v>47</v>
      </c>
      <c r="L8" s="150" t="s">
        <v>47</v>
      </c>
      <c r="M8" s="150" t="s">
        <v>47</v>
      </c>
      <c r="N8" s="150" t="s">
        <v>47</v>
      </c>
      <c r="P8" s="150" t="s">
        <v>48</v>
      </c>
      <c r="Q8" s="150" t="s">
        <v>48</v>
      </c>
      <c r="R8" s="150" t="s">
        <v>48</v>
      </c>
      <c r="S8" s="150" t="s">
        <v>48</v>
      </c>
      <c r="T8" s="150" t="s">
        <v>48</v>
      </c>
    </row>
    <row r="9" spans="2:28" s="38" customFormat="1" ht="58.5" customHeight="1" x14ac:dyDescent="0.25">
      <c r="B9" s="149" t="s">
        <v>49</v>
      </c>
      <c r="C9" s="41"/>
      <c r="D9" s="149" t="s">
        <v>191</v>
      </c>
      <c r="E9" s="41"/>
      <c r="F9" s="149" t="s">
        <v>24</v>
      </c>
      <c r="G9" s="41"/>
      <c r="H9" s="149" t="s">
        <v>25</v>
      </c>
      <c r="J9" s="149" t="s">
        <v>50</v>
      </c>
      <c r="K9" s="41"/>
      <c r="L9" s="149" t="s">
        <v>51</v>
      </c>
      <c r="M9" s="41"/>
      <c r="N9" s="149" t="s">
        <v>52</v>
      </c>
      <c r="P9" s="149" t="s">
        <v>50</v>
      </c>
      <c r="Q9" s="41"/>
      <c r="R9" s="149" t="s">
        <v>51</v>
      </c>
      <c r="S9" s="41"/>
      <c r="T9" s="149" t="s">
        <v>52</v>
      </c>
    </row>
    <row r="10" spans="2:28" s="36" customFormat="1" ht="21.75" customHeight="1" x14ac:dyDescent="0.25">
      <c r="B10" s="36" t="s">
        <v>196</v>
      </c>
      <c r="D10" s="37">
        <v>10</v>
      </c>
      <c r="F10" s="36" t="s">
        <v>53</v>
      </c>
      <c r="H10" s="37">
        <v>22</v>
      </c>
      <c r="J10" s="39">
        <v>573044365</v>
      </c>
      <c r="K10" s="40"/>
      <c r="L10" s="39">
        <v>0</v>
      </c>
      <c r="M10" s="40"/>
      <c r="N10" s="39">
        <v>573044365</v>
      </c>
      <c r="O10" s="40"/>
      <c r="P10" s="39">
        <v>2077647091</v>
      </c>
      <c r="Q10" s="40"/>
      <c r="R10" s="39">
        <v>2145044</v>
      </c>
      <c r="S10" s="40"/>
      <c r="T10" s="39">
        <v>2075502047</v>
      </c>
    </row>
    <row r="11" spans="2:28" s="36" customFormat="1" ht="21.75" customHeight="1" x14ac:dyDescent="0.25">
      <c r="B11" s="36" t="s">
        <v>199</v>
      </c>
      <c r="D11" s="37">
        <v>18</v>
      </c>
      <c r="F11" s="36" t="s">
        <v>53</v>
      </c>
      <c r="H11" s="37">
        <v>22</v>
      </c>
      <c r="J11" s="39">
        <v>441644781</v>
      </c>
      <c r="K11" s="40"/>
      <c r="L11" s="39">
        <v>0</v>
      </c>
      <c r="M11" s="40"/>
      <c r="N11" s="39">
        <v>441644781</v>
      </c>
      <c r="O11" s="40"/>
      <c r="P11" s="39">
        <v>1493701459</v>
      </c>
      <c r="Q11" s="40"/>
      <c r="R11" s="39">
        <v>1811356</v>
      </c>
      <c r="S11" s="40"/>
      <c r="T11" s="39">
        <v>1491890103</v>
      </c>
    </row>
    <row r="12" spans="2:28" s="36" customFormat="1" ht="21.75" customHeight="1" x14ac:dyDescent="0.25">
      <c r="B12" s="36" t="s">
        <v>199</v>
      </c>
      <c r="D12" s="37">
        <v>20</v>
      </c>
      <c r="F12" s="36" t="s">
        <v>53</v>
      </c>
      <c r="H12" s="37">
        <v>22</v>
      </c>
      <c r="J12" s="39">
        <v>330737797</v>
      </c>
      <c r="K12" s="40"/>
      <c r="L12" s="39">
        <v>0</v>
      </c>
      <c r="M12" s="40"/>
      <c r="N12" s="39">
        <v>330737797</v>
      </c>
      <c r="O12" s="40"/>
      <c r="P12" s="39">
        <v>1093889842</v>
      </c>
      <c r="Q12" s="40"/>
      <c r="R12" s="39">
        <v>1292284</v>
      </c>
      <c r="S12" s="40"/>
      <c r="T12" s="39">
        <v>1092597558</v>
      </c>
    </row>
    <row r="13" spans="2:28" s="36" customFormat="1" ht="21.75" customHeight="1" x14ac:dyDescent="0.25">
      <c r="B13" s="36" t="s">
        <v>230</v>
      </c>
      <c r="D13" s="37">
        <v>12</v>
      </c>
      <c r="F13" s="36" t="s">
        <v>53</v>
      </c>
      <c r="H13" s="37">
        <v>23</v>
      </c>
      <c r="J13" s="39">
        <v>535671233</v>
      </c>
      <c r="K13" s="40"/>
      <c r="L13" s="39">
        <v>-122957</v>
      </c>
      <c r="M13" s="40"/>
      <c r="N13" s="39">
        <v>535794190</v>
      </c>
      <c r="O13" s="40"/>
      <c r="P13" s="39">
        <v>846958892</v>
      </c>
      <c r="Q13" s="40"/>
      <c r="R13" s="39">
        <v>2213224</v>
      </c>
      <c r="S13" s="40"/>
      <c r="T13" s="39">
        <v>844745668</v>
      </c>
    </row>
    <row r="14" spans="2:28" s="36" customFormat="1" ht="21.75" customHeight="1" x14ac:dyDescent="0.25">
      <c r="B14" s="36" t="s">
        <v>196</v>
      </c>
      <c r="D14" s="37">
        <v>13</v>
      </c>
      <c r="F14" s="36" t="s">
        <v>53</v>
      </c>
      <c r="H14" s="37">
        <v>22</v>
      </c>
      <c r="J14" s="39">
        <v>212328766</v>
      </c>
      <c r="K14" s="40"/>
      <c r="L14" s="39">
        <v>0</v>
      </c>
      <c r="M14" s="40"/>
      <c r="N14" s="39">
        <v>212328766</v>
      </c>
      <c r="O14" s="40"/>
      <c r="P14" s="39">
        <v>751506841</v>
      </c>
      <c r="Q14" s="40"/>
      <c r="R14" s="39">
        <v>890363</v>
      </c>
      <c r="S14" s="40"/>
      <c r="T14" s="39">
        <v>750616478</v>
      </c>
    </row>
    <row r="15" spans="2:28" s="36" customFormat="1" ht="21.75" customHeight="1" x14ac:dyDescent="0.25">
      <c r="B15" s="36" t="s">
        <v>196</v>
      </c>
      <c r="D15" s="37">
        <v>9</v>
      </c>
      <c r="F15" s="36" t="s">
        <v>53</v>
      </c>
      <c r="H15" s="37">
        <v>22</v>
      </c>
      <c r="J15" s="39">
        <v>0</v>
      </c>
      <c r="K15" s="40"/>
      <c r="L15" s="39">
        <v>0</v>
      </c>
      <c r="M15" s="40"/>
      <c r="N15" s="39">
        <v>0</v>
      </c>
      <c r="O15" s="40"/>
      <c r="P15" s="39">
        <v>657534248</v>
      </c>
      <c r="Q15" s="40"/>
      <c r="R15" s="39">
        <v>0</v>
      </c>
      <c r="S15" s="40"/>
      <c r="T15" s="39">
        <v>657534248</v>
      </c>
    </row>
    <row r="16" spans="2:28" s="36" customFormat="1" ht="21.75" customHeight="1" x14ac:dyDescent="0.25">
      <c r="B16" s="36" t="s">
        <v>141</v>
      </c>
      <c r="D16" s="37" t="s">
        <v>53</v>
      </c>
      <c r="F16" s="36" t="s">
        <v>143</v>
      </c>
      <c r="H16" s="37">
        <v>18</v>
      </c>
      <c r="J16" s="39">
        <v>38020249</v>
      </c>
      <c r="K16" s="40"/>
      <c r="L16" s="39" t="s">
        <v>53</v>
      </c>
      <c r="M16" s="40"/>
      <c r="N16" s="39">
        <v>38020249</v>
      </c>
      <c r="O16" s="40"/>
      <c r="P16" s="39">
        <v>170240038</v>
      </c>
      <c r="Q16" s="40"/>
      <c r="R16" s="39" t="s">
        <v>53</v>
      </c>
      <c r="S16" s="40"/>
      <c r="T16" s="39">
        <v>170240038</v>
      </c>
    </row>
    <row r="17" spans="2:20" s="36" customFormat="1" ht="21.75" customHeight="1" x14ac:dyDescent="0.25">
      <c r="B17" s="36" t="s">
        <v>230</v>
      </c>
      <c r="D17" s="37">
        <v>13</v>
      </c>
      <c r="F17" s="36" t="s">
        <v>53</v>
      </c>
      <c r="H17" s="37">
        <v>23</v>
      </c>
      <c r="J17" s="39">
        <v>78136957</v>
      </c>
      <c r="K17" s="40"/>
      <c r="L17" s="39">
        <v>82810</v>
      </c>
      <c r="M17" s="40"/>
      <c r="N17" s="39">
        <v>78054147</v>
      </c>
      <c r="O17" s="40"/>
      <c r="P17" s="39">
        <v>123506803</v>
      </c>
      <c r="Q17" s="40"/>
      <c r="R17" s="39">
        <v>451450</v>
      </c>
      <c r="S17" s="40"/>
      <c r="T17" s="39">
        <v>123055353</v>
      </c>
    </row>
    <row r="18" spans="2:20" s="36" customFormat="1" ht="21.75" customHeight="1" x14ac:dyDescent="0.25">
      <c r="B18" s="36" t="s">
        <v>230</v>
      </c>
      <c r="D18" s="37">
        <v>17</v>
      </c>
      <c r="F18" s="36" t="s">
        <v>53</v>
      </c>
      <c r="H18" s="37">
        <v>23</v>
      </c>
      <c r="J18" s="39">
        <v>75616416</v>
      </c>
      <c r="K18" s="40"/>
      <c r="L18" s="39">
        <v>801443</v>
      </c>
      <c r="M18" s="40"/>
      <c r="N18" s="39">
        <v>74814973</v>
      </c>
      <c r="O18" s="40"/>
      <c r="P18" s="39">
        <v>75616416</v>
      </c>
      <c r="Q18" s="40"/>
      <c r="R18" s="39">
        <v>801443</v>
      </c>
      <c r="S18" s="40"/>
      <c r="T18" s="39">
        <v>74814973</v>
      </c>
    </row>
    <row r="19" spans="2:20" s="36" customFormat="1" ht="21.75" customHeight="1" x14ac:dyDescent="0.25">
      <c r="B19" s="36" t="s">
        <v>151</v>
      </c>
      <c r="D19" s="37">
        <v>9</v>
      </c>
      <c r="F19" s="36" t="s">
        <v>53</v>
      </c>
      <c r="H19" s="37">
        <v>0</v>
      </c>
      <c r="J19" s="39">
        <v>4828373</v>
      </c>
      <c r="K19" s="40"/>
      <c r="L19" s="39">
        <v>0</v>
      </c>
      <c r="M19" s="40"/>
      <c r="N19" s="39">
        <v>4828373</v>
      </c>
      <c r="O19" s="40"/>
      <c r="P19" s="39">
        <v>10347353</v>
      </c>
      <c r="Q19" s="40"/>
      <c r="R19" s="39">
        <v>0</v>
      </c>
      <c r="S19" s="40"/>
      <c r="T19" s="39">
        <v>10347353</v>
      </c>
    </row>
    <row r="20" spans="2:20" s="36" customFormat="1" ht="21.75" customHeight="1" x14ac:dyDescent="0.25">
      <c r="B20" s="36" t="s">
        <v>199</v>
      </c>
      <c r="D20" s="37">
        <v>18</v>
      </c>
      <c r="F20" s="36" t="s">
        <v>53</v>
      </c>
      <c r="H20" s="37">
        <v>0</v>
      </c>
      <c r="J20" s="39">
        <v>4233</v>
      </c>
      <c r="K20" s="40"/>
      <c r="L20" s="39">
        <v>0</v>
      </c>
      <c r="M20" s="40"/>
      <c r="N20" s="39">
        <v>4233</v>
      </c>
      <c r="O20" s="40"/>
      <c r="P20" s="39">
        <v>507776</v>
      </c>
      <c r="Q20" s="40"/>
      <c r="R20" s="39">
        <v>0</v>
      </c>
      <c r="S20" s="40"/>
      <c r="T20" s="39">
        <v>507776</v>
      </c>
    </row>
    <row r="21" spans="2:20" s="36" customFormat="1" ht="21.75" customHeight="1" x14ac:dyDescent="0.25">
      <c r="B21" s="36" t="s">
        <v>99</v>
      </c>
      <c r="D21" s="37">
        <v>30</v>
      </c>
      <c r="F21" s="36" t="s">
        <v>53</v>
      </c>
      <c r="H21" s="37">
        <v>0</v>
      </c>
      <c r="J21" s="39">
        <v>1989</v>
      </c>
      <c r="K21" s="40"/>
      <c r="L21" s="39">
        <v>0</v>
      </c>
      <c r="M21" s="40"/>
      <c r="N21" s="39">
        <v>1989</v>
      </c>
      <c r="O21" s="40"/>
      <c r="P21" s="39">
        <v>456852</v>
      </c>
      <c r="Q21" s="40"/>
      <c r="R21" s="39">
        <v>0</v>
      </c>
      <c r="S21" s="40"/>
      <c r="T21" s="39">
        <v>456852</v>
      </c>
    </row>
    <row r="22" spans="2:20" s="36" customFormat="1" ht="21.75" customHeight="1" x14ac:dyDescent="0.25">
      <c r="B22" s="36" t="s">
        <v>144</v>
      </c>
      <c r="D22" s="37" t="s">
        <v>53</v>
      </c>
      <c r="F22" s="36" t="s">
        <v>145</v>
      </c>
      <c r="H22" s="37">
        <v>18</v>
      </c>
      <c r="J22" s="39">
        <v>81588</v>
      </c>
      <c r="K22" s="40"/>
      <c r="L22" s="39" t="s">
        <v>53</v>
      </c>
      <c r="M22" s="40"/>
      <c r="N22" s="39">
        <v>81588</v>
      </c>
      <c r="O22" s="40"/>
      <c r="P22" s="39">
        <v>384635</v>
      </c>
      <c r="Q22" s="40"/>
      <c r="R22" s="39" t="s">
        <v>53</v>
      </c>
      <c r="S22" s="40"/>
      <c r="T22" s="39">
        <v>384635</v>
      </c>
    </row>
    <row r="23" spans="2:20" s="36" customFormat="1" ht="21.75" customHeight="1" x14ac:dyDescent="0.25">
      <c r="B23" s="36" t="s">
        <v>196</v>
      </c>
      <c r="D23" s="37">
        <v>9</v>
      </c>
      <c r="F23" s="36" t="s">
        <v>53</v>
      </c>
      <c r="H23" s="37">
        <v>0</v>
      </c>
      <c r="J23" s="39">
        <v>0</v>
      </c>
      <c r="K23" s="40"/>
      <c r="L23" s="39">
        <v>0</v>
      </c>
      <c r="M23" s="40"/>
      <c r="N23" s="39">
        <v>0</v>
      </c>
      <c r="O23" s="40"/>
      <c r="P23" s="39">
        <v>247170</v>
      </c>
      <c r="Q23" s="40"/>
      <c r="R23" s="39">
        <v>0</v>
      </c>
      <c r="S23" s="40"/>
      <c r="T23" s="39">
        <v>247170</v>
      </c>
    </row>
    <row r="24" spans="2:20" s="36" customFormat="1" ht="21.75" customHeight="1" x14ac:dyDescent="0.25">
      <c r="B24" s="36" t="s">
        <v>103</v>
      </c>
      <c r="D24" s="37">
        <v>16</v>
      </c>
      <c r="F24" s="36" t="s">
        <v>53</v>
      </c>
      <c r="H24" s="37">
        <v>0</v>
      </c>
      <c r="J24" s="39">
        <v>34816</v>
      </c>
      <c r="K24" s="40"/>
      <c r="L24" s="39">
        <v>0</v>
      </c>
      <c r="M24" s="40"/>
      <c r="N24" s="39">
        <v>34816</v>
      </c>
      <c r="O24" s="40"/>
      <c r="P24" s="39">
        <v>213065</v>
      </c>
      <c r="Q24" s="40"/>
      <c r="R24" s="39">
        <v>0</v>
      </c>
      <c r="S24" s="40"/>
      <c r="T24" s="39">
        <v>213065</v>
      </c>
    </row>
    <row r="25" spans="2:20" s="36" customFormat="1" ht="21.75" customHeight="1" x14ac:dyDescent="0.25">
      <c r="B25" s="36" t="s">
        <v>102</v>
      </c>
      <c r="D25" s="37">
        <v>3</v>
      </c>
      <c r="F25" s="36" t="s">
        <v>53</v>
      </c>
      <c r="H25" s="37">
        <v>0</v>
      </c>
      <c r="J25" s="39">
        <v>35290</v>
      </c>
      <c r="K25" s="40"/>
      <c r="L25" s="39">
        <v>0</v>
      </c>
      <c r="M25" s="40"/>
      <c r="N25" s="39">
        <v>35290</v>
      </c>
      <c r="O25" s="40"/>
      <c r="P25" s="39">
        <v>181076</v>
      </c>
      <c r="Q25" s="40"/>
      <c r="R25" s="39">
        <v>0</v>
      </c>
      <c r="S25" s="40"/>
      <c r="T25" s="39">
        <v>181076</v>
      </c>
    </row>
    <row r="26" spans="2:20" s="36" customFormat="1" ht="21.75" customHeight="1" x14ac:dyDescent="0.25">
      <c r="B26" s="36" t="s">
        <v>99</v>
      </c>
      <c r="D26" s="37">
        <v>19</v>
      </c>
      <c r="F26" s="36" t="s">
        <v>53</v>
      </c>
      <c r="H26" s="37">
        <v>18</v>
      </c>
      <c r="J26" s="39">
        <v>19232</v>
      </c>
      <c r="K26" s="40"/>
      <c r="L26" s="39">
        <v>-9</v>
      </c>
      <c r="M26" s="40"/>
      <c r="N26" s="39">
        <v>19241</v>
      </c>
      <c r="O26" s="40"/>
      <c r="P26" s="39">
        <v>80380</v>
      </c>
      <c r="Q26" s="40"/>
      <c r="R26" s="39">
        <v>50</v>
      </c>
      <c r="S26" s="40"/>
      <c r="T26" s="39">
        <v>80330</v>
      </c>
    </row>
    <row r="27" spans="2:20" s="36" customFormat="1" ht="21.75" customHeight="1" x14ac:dyDescent="0.25">
      <c r="B27" s="36" t="s">
        <v>131</v>
      </c>
      <c r="D27" s="37">
        <v>24</v>
      </c>
      <c r="F27" s="36" t="s">
        <v>53</v>
      </c>
      <c r="H27" s="37">
        <v>0</v>
      </c>
      <c r="J27" s="39">
        <v>4776</v>
      </c>
      <c r="K27" s="40"/>
      <c r="L27" s="39">
        <v>0</v>
      </c>
      <c r="M27" s="40"/>
      <c r="N27" s="39">
        <v>4776</v>
      </c>
      <c r="O27" s="40"/>
      <c r="P27" s="39">
        <v>29785</v>
      </c>
      <c r="Q27" s="40"/>
      <c r="R27" s="39">
        <v>0</v>
      </c>
      <c r="S27" s="40"/>
      <c r="T27" s="39">
        <v>29785</v>
      </c>
    </row>
    <row r="28" spans="2:20" s="36" customFormat="1" ht="21.75" customHeight="1" x14ac:dyDescent="0.25">
      <c r="B28" s="36" t="s">
        <v>154</v>
      </c>
      <c r="D28" s="37">
        <v>9</v>
      </c>
      <c r="F28" s="36" t="s">
        <v>53</v>
      </c>
      <c r="H28" s="37">
        <v>0</v>
      </c>
      <c r="J28" s="39">
        <v>2032</v>
      </c>
      <c r="K28" s="40"/>
      <c r="L28" s="39">
        <v>0</v>
      </c>
      <c r="M28" s="40"/>
      <c r="N28" s="39">
        <v>2032</v>
      </c>
      <c r="O28" s="40"/>
      <c r="P28" s="39">
        <v>10372</v>
      </c>
      <c r="Q28" s="40"/>
      <c r="R28" s="39">
        <v>0</v>
      </c>
      <c r="S28" s="40"/>
      <c r="T28" s="39">
        <v>10372</v>
      </c>
    </row>
    <row r="29" spans="2:20" s="36" customFormat="1" ht="21.75" customHeight="1" x14ac:dyDescent="0.25">
      <c r="B29" s="36" t="s">
        <v>123</v>
      </c>
      <c r="D29" s="37">
        <v>15</v>
      </c>
      <c r="F29" s="36" t="s">
        <v>53</v>
      </c>
      <c r="H29" s="37">
        <v>0</v>
      </c>
      <c r="J29" s="39">
        <v>1783</v>
      </c>
      <c r="K29" s="40"/>
      <c r="L29" s="39">
        <v>0</v>
      </c>
      <c r="M29" s="40"/>
      <c r="N29" s="39">
        <v>1783</v>
      </c>
      <c r="O29" s="40"/>
      <c r="P29" s="39">
        <v>7646</v>
      </c>
      <c r="Q29" s="40"/>
      <c r="R29" s="39">
        <v>0</v>
      </c>
      <c r="S29" s="40"/>
      <c r="T29" s="39">
        <v>7646</v>
      </c>
    </row>
    <row r="30" spans="2:20" s="36" customFormat="1" ht="21.75" customHeight="1" x14ac:dyDescent="0.25">
      <c r="B30" s="36" t="s">
        <v>230</v>
      </c>
      <c r="D30" s="37">
        <v>12</v>
      </c>
      <c r="F30" s="36" t="s">
        <v>53</v>
      </c>
      <c r="H30" s="37">
        <v>0</v>
      </c>
      <c r="J30" s="39">
        <v>0</v>
      </c>
      <c r="K30" s="40"/>
      <c r="L30" s="39">
        <v>0</v>
      </c>
      <c r="M30" s="40"/>
      <c r="N30" s="39">
        <v>0</v>
      </c>
      <c r="O30" s="40"/>
      <c r="P30" s="39">
        <v>80</v>
      </c>
      <c r="Q30" s="40"/>
      <c r="R30" s="39">
        <v>0</v>
      </c>
      <c r="S30" s="40"/>
      <c r="T30" s="39">
        <v>80</v>
      </c>
    </row>
    <row r="31" spans="2:20" s="36" customFormat="1" ht="21.75" customHeight="1" thickBot="1" x14ac:dyDescent="0.3">
      <c r="B31" s="152" t="s">
        <v>80</v>
      </c>
      <c r="C31" s="152"/>
      <c r="D31" s="152"/>
      <c r="E31" s="152"/>
      <c r="F31" s="152"/>
      <c r="G31" s="152"/>
      <c r="H31" s="152"/>
      <c r="J31" s="43">
        <f>SUM(J10:J30)</f>
        <v>2290214676</v>
      </c>
      <c r="L31" s="43">
        <f>SUM(L10:L29)</f>
        <v>761287</v>
      </c>
      <c r="N31" s="43">
        <f>SUM(N10:N30)</f>
        <v>2289453389</v>
      </c>
      <c r="P31" s="43">
        <f>SUM(P10:P30)</f>
        <v>7303067820</v>
      </c>
      <c r="R31" s="43">
        <f>SUM(R10:R29)</f>
        <v>9605214</v>
      </c>
      <c r="T31" s="43">
        <f>SUM(T10:T30)</f>
        <v>7293462606</v>
      </c>
    </row>
    <row r="32" spans="2:20" ht="21.75" customHeight="1" thickTop="1" x14ac:dyDescent="0.25"/>
    <row r="34" spans="10:10" ht="21.75" customHeight="1" x14ac:dyDescent="0.25">
      <c r="J34" s="64">
        <v>9</v>
      </c>
    </row>
  </sheetData>
  <sortState xmlns:xlrd2="http://schemas.microsoft.com/office/spreadsheetml/2017/richdata2" ref="B10:T29">
    <sortCondition descending="1" ref="T10:T29"/>
  </sortState>
  <mergeCells count="17">
    <mergeCell ref="B31:H31"/>
    <mergeCell ref="R9"/>
    <mergeCell ref="T9"/>
    <mergeCell ref="P8:T8"/>
    <mergeCell ref="J9"/>
    <mergeCell ref="L9"/>
    <mergeCell ref="N9"/>
    <mergeCell ref="J8:N8"/>
    <mergeCell ref="P9"/>
    <mergeCell ref="B9"/>
    <mergeCell ref="D9"/>
    <mergeCell ref="F9"/>
    <mergeCell ref="H9"/>
    <mergeCell ref="B8:H8"/>
    <mergeCell ref="B2:T2"/>
    <mergeCell ref="B3:T3"/>
    <mergeCell ref="B4:T4"/>
  </mergeCells>
  <printOptions horizontalCentered="1" verticalCentered="1"/>
  <pageMargins left="0.2" right="0.2" top="0" bottom="0" header="0" footer="0"/>
  <pageSetup paperSize="9" scale="73" orientation="landscape" r:id="rId1"/>
  <rowBreaks count="1" manualBreakCount="1">
    <brk id="25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2:AB28"/>
  <sheetViews>
    <sheetView rightToLeft="1" view="pageBreakPreview" zoomScale="60" zoomScaleNormal="60" workbookViewId="0">
      <selection activeCell="L10" sqref="L10:L25"/>
    </sheetView>
  </sheetViews>
  <sheetFormatPr defaultRowHeight="21" x14ac:dyDescent="0.55000000000000004"/>
  <cols>
    <col min="1" max="1" width="2.85546875" style="4" customWidth="1"/>
    <col min="2" max="2" width="33.42578125" style="4" customWidth="1"/>
    <col min="3" max="3" width="1" style="4" customWidth="1"/>
    <col min="4" max="4" width="14.85546875" style="4" bestFit="1" customWidth="1"/>
    <col min="5" max="5" width="1" style="4" customWidth="1"/>
    <col min="6" max="6" width="16.5703125" style="4" bestFit="1" customWidth="1"/>
    <col min="7" max="7" width="1" style="4" customWidth="1"/>
    <col min="8" max="8" width="16" style="4" bestFit="1" customWidth="1"/>
    <col min="9" max="9" width="1" style="4" customWidth="1"/>
    <col min="10" max="10" width="17" style="4" customWidth="1"/>
    <col min="11" max="11" width="1" style="4" customWidth="1"/>
    <col min="12" max="12" width="15" style="51" customWidth="1"/>
    <col min="13" max="13" width="1" style="4" customWidth="1"/>
    <col min="14" max="14" width="15.85546875" style="4" customWidth="1"/>
    <col min="15" max="15" width="1" style="4" customWidth="1"/>
    <col min="16" max="16" width="18.7109375" style="4" customWidth="1"/>
    <col min="17" max="17" width="1" style="4" customWidth="1"/>
    <col min="18" max="18" width="16.7109375" style="4" bestFit="1" customWidth="1"/>
    <col min="19" max="19" width="1" style="4" customWidth="1"/>
    <col min="20" max="20" width="16.7109375" style="4" bestFit="1" customWidth="1"/>
    <col min="21" max="21" width="1" style="4" customWidth="1"/>
    <col min="22" max="22" width="13.42578125" style="4" customWidth="1"/>
    <col min="23" max="23" width="1" style="4" customWidth="1"/>
    <col min="24" max="24" width="9.140625" style="4" customWidth="1"/>
    <col min="25" max="25" width="9.140625" style="4"/>
    <col min="26" max="26" width="13" style="4" bestFit="1" customWidth="1"/>
    <col min="27" max="16384" width="9.140625" style="4"/>
  </cols>
  <sheetData>
    <row r="2" spans="2:28" ht="33" x14ac:dyDescent="0.55000000000000004">
      <c r="B2" s="137" t="s">
        <v>116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</row>
    <row r="3" spans="2:28" ht="33" x14ac:dyDescent="0.55000000000000004">
      <c r="B3" s="137" t="s">
        <v>45</v>
      </c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</row>
    <row r="4" spans="2:28" ht="33" x14ac:dyDescent="0.55000000000000004">
      <c r="B4" s="137" t="s">
        <v>241</v>
      </c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</row>
    <row r="7" spans="2:28" s="2" customFormat="1" ht="30" x14ac:dyDescent="0.55000000000000004">
      <c r="B7" s="14" t="s">
        <v>108</v>
      </c>
      <c r="E7" s="13"/>
      <c r="F7" s="13"/>
      <c r="G7" s="13"/>
      <c r="H7" s="13"/>
      <c r="I7" s="13"/>
      <c r="J7" s="13"/>
      <c r="K7" s="13"/>
      <c r="L7" s="109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2:28" ht="31.5" customHeight="1" x14ac:dyDescent="0.55000000000000004">
      <c r="B8" s="125" t="s">
        <v>1</v>
      </c>
      <c r="D8" s="126" t="s">
        <v>47</v>
      </c>
      <c r="E8" s="126" t="s">
        <v>47</v>
      </c>
      <c r="F8" s="126" t="s">
        <v>47</v>
      </c>
      <c r="G8" s="126" t="s">
        <v>47</v>
      </c>
      <c r="H8" s="126" t="s">
        <v>47</v>
      </c>
      <c r="I8" s="126" t="s">
        <v>47</v>
      </c>
      <c r="J8" s="126" t="s">
        <v>47</v>
      </c>
      <c r="K8" s="126" t="s">
        <v>47</v>
      </c>
      <c r="L8" s="126" t="s">
        <v>47</v>
      </c>
      <c r="N8" s="126" t="s">
        <v>48</v>
      </c>
      <c r="O8" s="126" t="s">
        <v>48</v>
      </c>
      <c r="P8" s="126" t="s">
        <v>48</v>
      </c>
      <c r="Q8" s="126" t="s">
        <v>48</v>
      </c>
      <c r="R8" s="126" t="s">
        <v>48</v>
      </c>
      <c r="S8" s="126" t="s">
        <v>48</v>
      </c>
      <c r="T8" s="126" t="s">
        <v>48</v>
      </c>
      <c r="U8" s="126" t="s">
        <v>48</v>
      </c>
      <c r="V8" s="126" t="s">
        <v>48</v>
      </c>
    </row>
    <row r="9" spans="2:28" s="48" customFormat="1" ht="55.5" customHeight="1" x14ac:dyDescent="0.25">
      <c r="B9" s="125" t="s">
        <v>1</v>
      </c>
      <c r="D9" s="153" t="s">
        <v>65</v>
      </c>
      <c r="E9" s="49"/>
      <c r="F9" s="153" t="s">
        <v>66</v>
      </c>
      <c r="G9" s="49"/>
      <c r="H9" s="153" t="s">
        <v>67</v>
      </c>
      <c r="I9" s="49"/>
      <c r="J9" s="153" t="s">
        <v>40</v>
      </c>
      <c r="K9" s="49"/>
      <c r="L9" s="154" t="s">
        <v>68</v>
      </c>
      <c r="N9" s="153" t="s">
        <v>65</v>
      </c>
      <c r="O9" s="49"/>
      <c r="P9" s="153" t="s">
        <v>66</v>
      </c>
      <c r="Q9" s="49"/>
      <c r="R9" s="153" t="s">
        <v>67</v>
      </c>
      <c r="S9" s="49"/>
      <c r="T9" s="153" t="s">
        <v>40</v>
      </c>
      <c r="U9" s="49"/>
      <c r="V9" s="153" t="s">
        <v>68</v>
      </c>
    </row>
    <row r="10" spans="2:28" x14ac:dyDescent="0.55000000000000004">
      <c r="B10" s="4" t="s">
        <v>171</v>
      </c>
      <c r="D10" s="29">
        <v>0</v>
      </c>
      <c r="F10" s="29">
        <v>-448946964</v>
      </c>
      <c r="H10" s="29">
        <v>402756938</v>
      </c>
      <c r="J10" s="29">
        <v>-46190026</v>
      </c>
      <c r="L10" s="51">
        <v>-9.2999999999999992E-3</v>
      </c>
      <c r="N10" s="29">
        <v>592125000</v>
      </c>
      <c r="P10" s="29">
        <v>16962381</v>
      </c>
      <c r="R10" s="29">
        <v>1284973263</v>
      </c>
      <c r="T10" s="29">
        <v>1894060644</v>
      </c>
      <c r="V10" s="51">
        <v>6.2700000000000006E-2</v>
      </c>
    </row>
    <row r="11" spans="2:28" x14ac:dyDescent="0.55000000000000004">
      <c r="B11" s="4" t="s">
        <v>140</v>
      </c>
      <c r="D11" s="29">
        <v>0</v>
      </c>
      <c r="F11" s="29">
        <v>0</v>
      </c>
      <c r="H11" s="29">
        <v>111837342</v>
      </c>
      <c r="J11" s="29">
        <v>111837342</v>
      </c>
      <c r="L11" s="51">
        <v>2.2599999999999999E-2</v>
      </c>
      <c r="N11" s="29">
        <v>1080000000</v>
      </c>
      <c r="P11" s="29">
        <v>0</v>
      </c>
      <c r="R11" s="29">
        <v>698306716</v>
      </c>
      <c r="T11" s="29">
        <v>1778306716</v>
      </c>
      <c r="V11" s="51">
        <v>5.8799999999999998E-2</v>
      </c>
      <c r="Z11" s="51"/>
    </row>
    <row r="12" spans="2:28" x14ac:dyDescent="0.55000000000000004">
      <c r="B12" s="4" t="s">
        <v>170</v>
      </c>
      <c r="D12" s="29">
        <v>0</v>
      </c>
      <c r="F12" s="29">
        <v>0</v>
      </c>
      <c r="H12" s="29">
        <v>0</v>
      </c>
      <c r="J12" s="29">
        <v>0</v>
      </c>
      <c r="L12" s="51">
        <v>0</v>
      </c>
      <c r="N12" s="29">
        <v>0</v>
      </c>
      <c r="P12" s="29">
        <v>0</v>
      </c>
      <c r="R12" s="29">
        <v>969198874</v>
      </c>
      <c r="T12" s="29">
        <v>969198874</v>
      </c>
      <c r="V12" s="51">
        <v>3.2099999999999997E-2</v>
      </c>
      <c r="Z12" s="51"/>
    </row>
    <row r="13" spans="2:28" x14ac:dyDescent="0.55000000000000004">
      <c r="B13" s="4" t="s">
        <v>118</v>
      </c>
      <c r="D13" s="29">
        <v>0</v>
      </c>
      <c r="F13" s="29">
        <v>0</v>
      </c>
      <c r="H13" s="29">
        <v>0</v>
      </c>
      <c r="J13" s="29">
        <v>0</v>
      </c>
      <c r="L13" s="51">
        <v>0</v>
      </c>
      <c r="N13" s="29">
        <v>667200000</v>
      </c>
      <c r="P13" s="29">
        <v>-20075979</v>
      </c>
      <c r="R13" s="29">
        <v>190072535</v>
      </c>
      <c r="T13" s="29">
        <v>837196556</v>
      </c>
      <c r="V13" s="51">
        <v>2.7699999999999999E-2</v>
      </c>
      <c r="Z13" s="51"/>
    </row>
    <row r="14" spans="2:28" x14ac:dyDescent="0.55000000000000004">
      <c r="B14" s="4" t="s">
        <v>13</v>
      </c>
      <c r="D14" s="29">
        <v>0</v>
      </c>
      <c r="F14" s="29">
        <v>0</v>
      </c>
      <c r="H14" s="29">
        <v>0</v>
      </c>
      <c r="J14" s="29">
        <v>0</v>
      </c>
      <c r="L14" s="51">
        <v>0</v>
      </c>
      <c r="N14" s="29">
        <v>674000000</v>
      </c>
      <c r="P14" s="29">
        <v>0</v>
      </c>
      <c r="R14" s="29">
        <v>-253072014</v>
      </c>
      <c r="T14" s="29">
        <v>420927986</v>
      </c>
      <c r="V14" s="51">
        <v>1.3899999999999999E-2</v>
      </c>
      <c r="Z14" s="51"/>
    </row>
    <row r="15" spans="2:28" x14ac:dyDescent="0.55000000000000004">
      <c r="B15" s="4" t="s">
        <v>136</v>
      </c>
      <c r="D15" s="29">
        <v>0</v>
      </c>
      <c r="F15" s="29">
        <v>-472865608</v>
      </c>
      <c r="H15" s="29">
        <v>0</v>
      </c>
      <c r="J15" s="29">
        <v>-472865608</v>
      </c>
      <c r="L15" s="51">
        <v>-9.5500000000000002E-2</v>
      </c>
      <c r="N15" s="29">
        <v>377889857</v>
      </c>
      <c r="P15" s="29">
        <v>-617185765</v>
      </c>
      <c r="R15" s="29">
        <v>506028740</v>
      </c>
      <c r="T15" s="29">
        <v>266732832</v>
      </c>
      <c r="V15" s="51">
        <v>8.8000000000000005E-3</v>
      </c>
      <c r="Z15" s="51"/>
    </row>
    <row r="16" spans="2:28" x14ac:dyDescent="0.55000000000000004">
      <c r="B16" s="4" t="s">
        <v>187</v>
      </c>
      <c r="D16" s="29">
        <v>0</v>
      </c>
      <c r="F16" s="29">
        <v>-690282504</v>
      </c>
      <c r="H16" s="29">
        <v>0</v>
      </c>
      <c r="J16" s="29">
        <v>-690282504</v>
      </c>
      <c r="L16" s="51">
        <v>-0.1394</v>
      </c>
      <c r="N16" s="29">
        <v>0</v>
      </c>
      <c r="P16" s="29">
        <v>-268813760</v>
      </c>
      <c r="R16" s="29">
        <v>418474152</v>
      </c>
      <c r="T16" s="29">
        <v>149660392</v>
      </c>
      <c r="V16" s="51">
        <v>5.0000000000000001E-3</v>
      </c>
      <c r="Z16" s="51"/>
    </row>
    <row r="17" spans="2:26" x14ac:dyDescent="0.55000000000000004">
      <c r="B17" s="4" t="s">
        <v>172</v>
      </c>
      <c r="D17" s="29">
        <v>0</v>
      </c>
      <c r="F17" s="29">
        <v>0</v>
      </c>
      <c r="H17" s="29">
        <v>0</v>
      </c>
      <c r="J17" s="29">
        <v>0</v>
      </c>
      <c r="L17" s="51">
        <v>0</v>
      </c>
      <c r="N17" s="29">
        <v>0</v>
      </c>
      <c r="P17" s="29">
        <v>0</v>
      </c>
      <c r="R17" s="29">
        <v>8680644</v>
      </c>
      <c r="T17" s="29">
        <v>8680644</v>
      </c>
      <c r="V17" s="51">
        <v>2.9999999999999997E-4</v>
      </c>
      <c r="Z17" s="51"/>
    </row>
    <row r="18" spans="2:26" x14ac:dyDescent="0.55000000000000004">
      <c r="B18" s="4" t="s">
        <v>193</v>
      </c>
      <c r="D18" s="29">
        <v>0</v>
      </c>
      <c r="F18" s="29">
        <v>0</v>
      </c>
      <c r="H18" s="29">
        <v>257592</v>
      </c>
      <c r="J18" s="29">
        <v>257592</v>
      </c>
      <c r="L18" s="51">
        <v>1E-4</v>
      </c>
      <c r="N18" s="29">
        <v>51458</v>
      </c>
      <c r="P18" s="29">
        <v>0</v>
      </c>
      <c r="R18" s="29">
        <v>257592</v>
      </c>
      <c r="T18" s="29">
        <v>309050</v>
      </c>
      <c r="V18" s="51">
        <v>0</v>
      </c>
      <c r="Z18" s="51"/>
    </row>
    <row r="19" spans="2:26" x14ac:dyDescent="0.55000000000000004">
      <c r="B19" s="4" t="s">
        <v>14</v>
      </c>
      <c r="D19" s="29">
        <v>0</v>
      </c>
      <c r="F19" s="29">
        <v>28808683</v>
      </c>
      <c r="H19" s="29">
        <v>0</v>
      </c>
      <c r="J19" s="29">
        <v>28808683</v>
      </c>
      <c r="L19" s="51">
        <v>5.7999999999999996E-3</v>
      </c>
      <c r="N19" s="29">
        <v>357127238</v>
      </c>
      <c r="P19" s="29">
        <v>-640993181</v>
      </c>
      <c r="R19" s="29">
        <v>-2364323</v>
      </c>
      <c r="T19" s="29">
        <v>-286230266</v>
      </c>
      <c r="V19" s="51">
        <v>-9.4999999999999998E-3</v>
      </c>
      <c r="Z19" s="51"/>
    </row>
    <row r="20" spans="2:26" x14ac:dyDescent="0.55000000000000004">
      <c r="B20" s="4" t="s">
        <v>117</v>
      </c>
      <c r="D20" s="29">
        <v>0</v>
      </c>
      <c r="F20" s="29">
        <v>-221156244</v>
      </c>
      <c r="H20" s="29">
        <v>0</v>
      </c>
      <c r="J20" s="29">
        <v>-221156244</v>
      </c>
      <c r="L20" s="51">
        <v>-4.4600000000000001E-2</v>
      </c>
      <c r="N20" s="29">
        <v>664000000</v>
      </c>
      <c r="P20" s="29">
        <v>-1188088560</v>
      </c>
      <c r="R20" s="29">
        <v>0</v>
      </c>
      <c r="T20" s="29">
        <v>-524088560</v>
      </c>
      <c r="V20" s="51">
        <v>-1.7299999999999999E-2</v>
      </c>
      <c r="Z20" s="51"/>
    </row>
    <row r="21" spans="2:26" x14ac:dyDescent="0.55000000000000004">
      <c r="B21" s="4" t="s">
        <v>229</v>
      </c>
      <c r="D21" s="29">
        <v>0</v>
      </c>
      <c r="F21" s="29">
        <v>-711069123</v>
      </c>
      <c r="H21" s="29">
        <v>0</v>
      </c>
      <c r="J21" s="29">
        <v>-711069123</v>
      </c>
      <c r="L21" s="51">
        <v>-0.14349999999999999</v>
      </c>
      <c r="N21" s="29">
        <v>0</v>
      </c>
      <c r="P21" s="29">
        <v>-569858758</v>
      </c>
      <c r="R21" s="29">
        <v>0</v>
      </c>
      <c r="T21" s="29">
        <v>-569858758</v>
      </c>
      <c r="V21" s="51">
        <v>-1.89E-2</v>
      </c>
      <c r="Z21" s="51"/>
    </row>
    <row r="22" spans="2:26" x14ac:dyDescent="0.55000000000000004">
      <c r="B22" s="4" t="s">
        <v>227</v>
      </c>
      <c r="D22" s="29">
        <v>0</v>
      </c>
      <c r="F22" s="29">
        <v>-61433174</v>
      </c>
      <c r="H22" s="29">
        <v>0</v>
      </c>
      <c r="J22" s="29">
        <v>-61433174</v>
      </c>
      <c r="L22" s="51">
        <v>-1.24E-2</v>
      </c>
      <c r="N22" s="29">
        <v>0</v>
      </c>
      <c r="P22" s="29">
        <v>-726652962</v>
      </c>
      <c r="R22" s="29">
        <v>0</v>
      </c>
      <c r="T22" s="29">
        <v>-726652962</v>
      </c>
      <c r="V22" s="51">
        <v>-2.4E-2</v>
      </c>
      <c r="Z22" s="51"/>
    </row>
    <row r="23" spans="2:26" x14ac:dyDescent="0.55000000000000004">
      <c r="B23" s="4" t="s">
        <v>212</v>
      </c>
      <c r="D23" s="29">
        <v>0</v>
      </c>
      <c r="F23" s="29">
        <v>-715649775</v>
      </c>
      <c r="H23" s="29">
        <v>0</v>
      </c>
      <c r="J23" s="29">
        <v>-715649775</v>
      </c>
      <c r="L23" s="51">
        <v>-0.14449999999999999</v>
      </c>
      <c r="N23" s="29">
        <v>0</v>
      </c>
      <c r="P23" s="29">
        <v>-935232379</v>
      </c>
      <c r="R23" s="29">
        <v>0</v>
      </c>
      <c r="T23" s="29">
        <v>-935232379</v>
      </c>
      <c r="V23" s="51">
        <v>-3.09E-2</v>
      </c>
      <c r="Z23" s="51"/>
    </row>
    <row r="24" spans="2:26" x14ac:dyDescent="0.55000000000000004">
      <c r="B24" s="4" t="s">
        <v>228</v>
      </c>
      <c r="D24" s="29">
        <v>0</v>
      </c>
      <c r="F24" s="29">
        <v>169122498</v>
      </c>
      <c r="H24" s="29">
        <v>0</v>
      </c>
      <c r="J24" s="29">
        <v>169122498</v>
      </c>
      <c r="L24" s="51">
        <v>3.4099999999999998E-2</v>
      </c>
      <c r="N24" s="29">
        <v>687064746</v>
      </c>
      <c r="P24" s="29">
        <v>-1721429905</v>
      </c>
      <c r="R24" s="29">
        <v>0</v>
      </c>
      <c r="T24" s="29">
        <v>-1034365159</v>
      </c>
      <c r="V24" s="51">
        <v>-3.4200000000000001E-2</v>
      </c>
      <c r="Z24" s="51"/>
    </row>
    <row r="25" spans="2:26" x14ac:dyDescent="0.55000000000000004">
      <c r="B25" s="4" t="s">
        <v>211</v>
      </c>
      <c r="D25" s="29">
        <v>0</v>
      </c>
      <c r="F25" s="29">
        <v>-721223434</v>
      </c>
      <c r="H25" s="29">
        <v>0</v>
      </c>
      <c r="J25" s="29">
        <v>-721223434</v>
      </c>
      <c r="L25" s="51">
        <v>-0.14560000000000001</v>
      </c>
      <c r="N25" s="29">
        <v>0</v>
      </c>
      <c r="P25" s="29">
        <v>-1480272268</v>
      </c>
      <c r="R25" s="29">
        <v>0</v>
      </c>
      <c r="T25" s="29">
        <v>-1480272268</v>
      </c>
      <c r="V25" s="51">
        <v>-4.9000000000000002E-2</v>
      </c>
    </row>
    <row r="26" spans="2:26" ht="21.75" thickBot="1" x14ac:dyDescent="0.6">
      <c r="B26" s="120" t="s">
        <v>80</v>
      </c>
      <c r="C26" s="50"/>
      <c r="D26" s="121">
        <f>SUM(D10:D25)</f>
        <v>0</v>
      </c>
      <c r="E26" s="50"/>
      <c r="F26" s="121">
        <f>SUM(F10:F25)</f>
        <v>-3844695645</v>
      </c>
      <c r="G26" s="50"/>
      <c r="H26" s="121">
        <f>SUM(H10:H25)</f>
        <v>514851872</v>
      </c>
      <c r="I26" s="50"/>
      <c r="J26" s="121">
        <f>SUM(J10:J25)</f>
        <v>-3329843773</v>
      </c>
      <c r="K26" s="50"/>
      <c r="L26" s="122">
        <f>SUM(L10:L25)</f>
        <v>-0.67219999999999991</v>
      </c>
      <c r="M26" s="50"/>
      <c r="N26" s="121">
        <f>SUM(N10:N25)</f>
        <v>5099458299</v>
      </c>
      <c r="O26" s="50"/>
      <c r="P26" s="121">
        <f>SUM(P10:P25)</f>
        <v>-8151641136</v>
      </c>
      <c r="Q26" s="50"/>
      <c r="R26" s="121">
        <f>SUM(R10:R25)</f>
        <v>3820556179</v>
      </c>
      <c r="S26" s="50"/>
      <c r="T26" s="121">
        <f>SUM(T10:T25)</f>
        <v>768373342</v>
      </c>
      <c r="U26" s="50"/>
      <c r="V26" s="122">
        <f>SUM(V10:V25)</f>
        <v>2.5499999999999981E-2</v>
      </c>
    </row>
    <row r="27" spans="2:26" ht="21.75" thickTop="1" x14ac:dyDescent="0.55000000000000004">
      <c r="J27" s="117"/>
      <c r="V27" s="51"/>
    </row>
    <row r="28" spans="2:26" ht="30" x14ac:dyDescent="0.75">
      <c r="J28" s="117">
        <v>10</v>
      </c>
      <c r="L28" s="110"/>
    </row>
  </sheetData>
  <sortState xmlns:xlrd2="http://schemas.microsoft.com/office/spreadsheetml/2017/richdata2" ref="B10:V25">
    <sortCondition descending="1" ref="T10:T25"/>
  </sortState>
  <mergeCells count="16">
    <mergeCell ref="B2:V2"/>
    <mergeCell ref="B3:V3"/>
    <mergeCell ref="B4:V4"/>
    <mergeCell ref="T9"/>
    <mergeCell ref="V9"/>
    <mergeCell ref="N8:V8"/>
    <mergeCell ref="L9"/>
    <mergeCell ref="D8:L8"/>
    <mergeCell ref="N9"/>
    <mergeCell ref="P9"/>
    <mergeCell ref="R9"/>
    <mergeCell ref="B8:B9"/>
    <mergeCell ref="D9"/>
    <mergeCell ref="F9"/>
    <mergeCell ref="H9"/>
    <mergeCell ref="J9"/>
  </mergeCells>
  <conditionalFormatting sqref="V10:V25">
    <cfRule type="containsText" dxfId="0" priority="1" operator="containsText" text="5.13%">
      <formula>NOT(ISERROR(SEARCH("5.13%",V10)))</formula>
    </cfRule>
  </conditionalFormatting>
  <printOptions horizontalCentered="1" verticalCentered="1"/>
  <pageMargins left="0.25" right="0.25" top="0" bottom="0" header="0" footer="0"/>
  <pageSetup paperSize="9" scale="68" orientation="landscape" r:id="rId1"/>
  <rowBreaks count="1" manualBreakCount="1">
    <brk id="24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AB21"/>
  <sheetViews>
    <sheetView rightToLeft="1" view="pageBreakPreview" zoomScale="60" zoomScaleNormal="85" workbookViewId="0">
      <selection activeCell="B9" sqref="B9:T17"/>
    </sheetView>
  </sheetViews>
  <sheetFormatPr defaultRowHeight="21" x14ac:dyDescent="0.55000000000000004"/>
  <cols>
    <col min="1" max="1" width="4.7109375" style="2" customWidth="1"/>
    <col min="2" max="2" width="27.5703125" style="2" bestFit="1" customWidth="1"/>
    <col min="3" max="3" width="1" style="2" customWidth="1"/>
    <col min="4" max="4" width="15.85546875" style="2" bestFit="1" customWidth="1"/>
    <col min="5" max="5" width="1" style="2" customWidth="1"/>
    <col min="6" max="6" width="17.5703125" style="2" customWidth="1"/>
    <col min="7" max="7" width="1" style="2" customWidth="1"/>
    <col min="8" max="8" width="13.5703125" style="2" customWidth="1"/>
    <col min="9" max="9" width="1" style="2" customWidth="1"/>
    <col min="10" max="10" width="14.85546875" style="2" bestFit="1" customWidth="1"/>
    <col min="11" max="11" width="1" style="2" customWidth="1"/>
    <col min="12" max="12" width="13.28515625" style="2" bestFit="1" customWidth="1"/>
    <col min="13" max="13" width="1" style="2" customWidth="1"/>
    <col min="14" max="14" width="15.85546875" style="2" customWidth="1"/>
    <col min="15" max="15" width="1" style="2" customWidth="1"/>
    <col min="16" max="16" width="15.7109375" style="2" customWidth="1"/>
    <col min="17" max="17" width="1" style="2" customWidth="1"/>
    <col min="18" max="18" width="13" style="2" customWidth="1"/>
    <col min="19" max="19" width="1" style="2" customWidth="1"/>
    <col min="20" max="20" width="15.7109375" style="2" bestFit="1" customWidth="1"/>
    <col min="21" max="21" width="1" style="2" customWidth="1"/>
    <col min="22" max="22" width="9.140625" style="2" customWidth="1"/>
    <col min="23" max="16384" width="9.140625" style="2"/>
  </cols>
  <sheetData>
    <row r="2" spans="2:28" ht="30" x14ac:dyDescent="0.55000000000000004">
      <c r="B2" s="124" t="s">
        <v>116</v>
      </c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</row>
    <row r="3" spans="2:28" ht="30" x14ac:dyDescent="0.55000000000000004">
      <c r="B3" s="124" t="s">
        <v>45</v>
      </c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</row>
    <row r="4" spans="2:28" ht="30" x14ac:dyDescent="0.55000000000000004">
      <c r="B4" s="124" t="s">
        <v>241</v>
      </c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</row>
    <row r="6" spans="2:28" ht="30" x14ac:dyDescent="0.55000000000000004">
      <c r="B6" s="14" t="s">
        <v>109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2:28" s="45" customFormat="1" ht="24" x14ac:dyDescent="0.6">
      <c r="B7" s="158" t="s">
        <v>1</v>
      </c>
      <c r="D7" s="156" t="s">
        <v>54</v>
      </c>
      <c r="E7" s="156" t="s">
        <v>54</v>
      </c>
      <c r="F7" s="156" t="s">
        <v>54</v>
      </c>
      <c r="G7" s="156" t="s">
        <v>54</v>
      </c>
      <c r="H7" s="156" t="s">
        <v>54</v>
      </c>
      <c r="J7" s="156" t="s">
        <v>47</v>
      </c>
      <c r="K7" s="156" t="s">
        <v>47</v>
      </c>
      <c r="L7" s="156" t="s">
        <v>47</v>
      </c>
      <c r="M7" s="156" t="s">
        <v>47</v>
      </c>
      <c r="N7" s="156" t="s">
        <v>47</v>
      </c>
      <c r="P7" s="156" t="s">
        <v>48</v>
      </c>
      <c r="Q7" s="156" t="s">
        <v>48</v>
      </c>
      <c r="R7" s="156" t="s">
        <v>48</v>
      </c>
      <c r="S7" s="156" t="s">
        <v>48</v>
      </c>
      <c r="T7" s="156" t="s">
        <v>48</v>
      </c>
    </row>
    <row r="8" spans="2:28" s="45" customFormat="1" ht="56.25" customHeight="1" x14ac:dyDescent="0.6">
      <c r="B8" s="158" t="s">
        <v>1</v>
      </c>
      <c r="D8" s="155" t="s">
        <v>55</v>
      </c>
      <c r="E8" s="63"/>
      <c r="F8" s="155" t="s">
        <v>56</v>
      </c>
      <c r="G8" s="63"/>
      <c r="H8" s="155" t="s">
        <v>57</v>
      </c>
      <c r="J8" s="155" t="s">
        <v>58</v>
      </c>
      <c r="K8" s="63"/>
      <c r="L8" s="155" t="s">
        <v>51</v>
      </c>
      <c r="M8" s="63"/>
      <c r="N8" s="155" t="s">
        <v>59</v>
      </c>
      <c r="P8" s="155" t="s">
        <v>58</v>
      </c>
      <c r="Q8" s="63"/>
      <c r="R8" s="155" t="s">
        <v>51</v>
      </c>
      <c r="S8" s="63"/>
      <c r="T8" s="155" t="s">
        <v>59</v>
      </c>
    </row>
    <row r="9" spans="2:28" s="45" customFormat="1" ht="36" customHeight="1" x14ac:dyDescent="0.6">
      <c r="B9" s="118" t="s">
        <v>140</v>
      </c>
      <c r="D9" s="118" t="s">
        <v>225</v>
      </c>
      <c r="F9" s="118">
        <v>40000</v>
      </c>
      <c r="H9" s="118">
        <v>27000</v>
      </c>
      <c r="J9" s="3">
        <v>0</v>
      </c>
      <c r="K9" s="3"/>
      <c r="L9" s="3">
        <v>0</v>
      </c>
      <c r="M9" s="3"/>
      <c r="N9" s="3">
        <v>0</v>
      </c>
      <c r="O9" s="3"/>
      <c r="P9" s="3">
        <v>1080000000</v>
      </c>
      <c r="Q9" s="3"/>
      <c r="R9" s="3">
        <v>0</v>
      </c>
      <c r="S9" s="3"/>
      <c r="T9" s="3">
        <v>1080000000</v>
      </c>
    </row>
    <row r="10" spans="2:28" s="45" customFormat="1" ht="36" customHeight="1" x14ac:dyDescent="0.6">
      <c r="B10" s="118" t="s">
        <v>228</v>
      </c>
      <c r="D10" s="118" t="s">
        <v>236</v>
      </c>
      <c r="F10" s="118">
        <v>773340</v>
      </c>
      <c r="H10" s="118">
        <v>900</v>
      </c>
      <c r="J10" s="3">
        <v>0</v>
      </c>
      <c r="K10" s="3"/>
      <c r="L10" s="3">
        <v>0</v>
      </c>
      <c r="M10" s="3"/>
      <c r="N10" s="3">
        <v>0</v>
      </c>
      <c r="O10" s="3"/>
      <c r="P10" s="3">
        <v>696006000</v>
      </c>
      <c r="Q10" s="3"/>
      <c r="R10" s="3">
        <v>8941254</v>
      </c>
      <c r="S10" s="3"/>
      <c r="T10" s="3">
        <v>687064746</v>
      </c>
    </row>
    <row r="11" spans="2:28" s="45" customFormat="1" ht="36" customHeight="1" x14ac:dyDescent="0.6">
      <c r="B11" s="118" t="s">
        <v>13</v>
      </c>
      <c r="D11" s="118" t="s">
        <v>204</v>
      </c>
      <c r="F11" s="118">
        <v>200000</v>
      </c>
      <c r="H11" s="118">
        <v>3370</v>
      </c>
      <c r="J11" s="3">
        <v>0</v>
      </c>
      <c r="K11" s="3"/>
      <c r="L11" s="3">
        <v>0</v>
      </c>
      <c r="M11" s="3"/>
      <c r="N11" s="3">
        <v>0</v>
      </c>
      <c r="O11" s="3"/>
      <c r="P11" s="3">
        <v>674000000</v>
      </c>
      <c r="Q11" s="3"/>
      <c r="R11" s="3">
        <v>0</v>
      </c>
      <c r="S11" s="3"/>
      <c r="T11" s="3">
        <v>674000000</v>
      </c>
    </row>
    <row r="12" spans="2:28" s="45" customFormat="1" ht="36" customHeight="1" x14ac:dyDescent="0.6">
      <c r="B12" s="118" t="s">
        <v>118</v>
      </c>
      <c r="D12" s="118" t="s">
        <v>238</v>
      </c>
      <c r="F12" s="118">
        <v>60000</v>
      </c>
      <c r="H12" s="118">
        <v>11120</v>
      </c>
      <c r="J12" s="3">
        <v>0</v>
      </c>
      <c r="K12" s="3"/>
      <c r="L12" s="3">
        <v>0</v>
      </c>
      <c r="M12" s="3"/>
      <c r="N12" s="3">
        <v>0</v>
      </c>
      <c r="O12" s="3"/>
      <c r="P12" s="3">
        <v>667200000</v>
      </c>
      <c r="Q12" s="3"/>
      <c r="R12" s="3">
        <v>0</v>
      </c>
      <c r="S12" s="3"/>
      <c r="T12" s="3">
        <v>667200000</v>
      </c>
    </row>
    <row r="13" spans="2:28" s="45" customFormat="1" ht="36" customHeight="1" x14ac:dyDescent="0.6">
      <c r="B13" s="118" t="s">
        <v>117</v>
      </c>
      <c r="D13" s="118" t="s">
        <v>237</v>
      </c>
      <c r="F13" s="118">
        <v>80000</v>
      </c>
      <c r="H13" s="118">
        <v>8300</v>
      </c>
      <c r="J13" s="3">
        <v>0</v>
      </c>
      <c r="K13" s="3"/>
      <c r="L13" s="3">
        <v>0</v>
      </c>
      <c r="M13" s="3"/>
      <c r="N13" s="3">
        <v>0</v>
      </c>
      <c r="O13" s="3"/>
      <c r="P13" s="3">
        <v>664000000</v>
      </c>
      <c r="Q13" s="3"/>
      <c r="R13" s="3">
        <v>0</v>
      </c>
      <c r="S13" s="3"/>
      <c r="T13" s="3">
        <v>664000000</v>
      </c>
    </row>
    <row r="14" spans="2:28" s="45" customFormat="1" ht="36" customHeight="1" x14ac:dyDescent="0.6">
      <c r="B14" s="118" t="s">
        <v>171</v>
      </c>
      <c r="D14" s="118" t="s">
        <v>210</v>
      </c>
      <c r="F14" s="118">
        <v>39475</v>
      </c>
      <c r="H14" s="118">
        <v>15000</v>
      </c>
      <c r="J14" s="3">
        <v>0</v>
      </c>
      <c r="K14" s="3"/>
      <c r="L14" s="3">
        <v>0</v>
      </c>
      <c r="M14" s="3"/>
      <c r="N14" s="3">
        <v>0</v>
      </c>
      <c r="O14" s="3"/>
      <c r="P14" s="3">
        <v>592125000</v>
      </c>
      <c r="Q14" s="3"/>
      <c r="R14" s="3">
        <v>0</v>
      </c>
      <c r="S14" s="3"/>
      <c r="T14" s="3">
        <v>592125000</v>
      </c>
    </row>
    <row r="15" spans="2:28" s="45" customFormat="1" ht="36" customHeight="1" x14ac:dyDescent="0.6">
      <c r="B15" s="118" t="s">
        <v>136</v>
      </c>
      <c r="D15" s="118" t="s">
        <v>239</v>
      </c>
      <c r="F15" s="118">
        <v>104000</v>
      </c>
      <c r="H15" s="118">
        <v>3646</v>
      </c>
      <c r="J15" s="3">
        <v>0</v>
      </c>
      <c r="K15" s="3"/>
      <c r="L15" s="3">
        <v>0</v>
      </c>
      <c r="M15" s="3"/>
      <c r="N15" s="3">
        <v>0</v>
      </c>
      <c r="O15" s="3"/>
      <c r="P15" s="3">
        <v>379184000</v>
      </c>
      <c r="Q15" s="3"/>
      <c r="R15" s="3">
        <v>1294143</v>
      </c>
      <c r="S15" s="3"/>
      <c r="T15" s="3">
        <v>377889857</v>
      </c>
    </row>
    <row r="16" spans="2:28" s="45" customFormat="1" ht="36" customHeight="1" x14ac:dyDescent="0.6">
      <c r="B16" s="118" t="s">
        <v>14</v>
      </c>
      <c r="D16" s="118" t="s">
        <v>240</v>
      </c>
      <c r="F16" s="118">
        <v>724528</v>
      </c>
      <c r="H16" s="118">
        <v>500</v>
      </c>
      <c r="J16" s="3">
        <v>0</v>
      </c>
      <c r="K16" s="3"/>
      <c r="L16" s="3">
        <v>0</v>
      </c>
      <c r="M16" s="3"/>
      <c r="N16" s="3">
        <v>0</v>
      </c>
      <c r="O16" s="3"/>
      <c r="P16" s="3">
        <v>362264000</v>
      </c>
      <c r="Q16" s="3"/>
      <c r="R16" s="3">
        <v>5136762</v>
      </c>
      <c r="S16" s="3"/>
      <c r="T16" s="3">
        <v>357127238</v>
      </c>
    </row>
    <row r="17" spans="2:20" s="45" customFormat="1" ht="36" customHeight="1" x14ac:dyDescent="0.6">
      <c r="B17" s="118" t="s">
        <v>193</v>
      </c>
      <c r="D17" s="118" t="s">
        <v>232</v>
      </c>
      <c r="F17" s="118">
        <v>71</v>
      </c>
      <c r="H17" s="118">
        <v>760</v>
      </c>
      <c r="J17" s="3">
        <v>0</v>
      </c>
      <c r="K17" s="3"/>
      <c r="L17" s="3">
        <v>0</v>
      </c>
      <c r="M17" s="3"/>
      <c r="N17" s="3">
        <v>0</v>
      </c>
      <c r="O17" s="3"/>
      <c r="P17" s="3">
        <v>53960</v>
      </c>
      <c r="Q17" s="3"/>
      <c r="R17" s="3">
        <v>2502</v>
      </c>
      <c r="S17" s="3"/>
      <c r="T17" s="3">
        <v>51458</v>
      </c>
    </row>
    <row r="18" spans="2:20" s="4" customFormat="1" x14ac:dyDescent="0.55000000000000004">
      <c r="F18" s="29"/>
      <c r="H18" s="29"/>
      <c r="J18" s="29"/>
      <c r="L18" s="29"/>
      <c r="N18" s="29"/>
      <c r="P18" s="29"/>
      <c r="R18" s="29"/>
      <c r="T18" s="29"/>
    </row>
    <row r="19" spans="2:20" ht="21.75" thickBot="1" x14ac:dyDescent="0.6">
      <c r="B19" s="157" t="s">
        <v>80</v>
      </c>
      <c r="C19" s="157"/>
      <c r="D19" s="157"/>
      <c r="E19" s="157"/>
      <c r="F19" s="157"/>
      <c r="G19" s="157"/>
      <c r="H19" s="157"/>
      <c r="J19" s="10">
        <f>SUM(J9:J18)</f>
        <v>0</v>
      </c>
      <c r="L19" s="10">
        <f>SUM(L9:L18)</f>
        <v>0</v>
      </c>
      <c r="N19" s="10">
        <f>SUM(N9:N18)</f>
        <v>0</v>
      </c>
      <c r="P19" s="10">
        <f>SUM(P9:P18)</f>
        <v>5114832960</v>
      </c>
      <c r="R19" s="10">
        <f>SUM(R9:R18)</f>
        <v>15374661</v>
      </c>
      <c r="T19" s="10">
        <f>SUM(T9:T18)</f>
        <v>5099458299</v>
      </c>
    </row>
    <row r="20" spans="2:20" ht="21.75" thickTop="1" x14ac:dyDescent="0.55000000000000004"/>
    <row r="21" spans="2:20" ht="30" x14ac:dyDescent="0.75">
      <c r="J21" s="57">
        <v>11</v>
      </c>
    </row>
  </sheetData>
  <sortState xmlns:xlrd2="http://schemas.microsoft.com/office/spreadsheetml/2017/richdata2" ref="B18:T18">
    <sortCondition descending="1" ref="T18"/>
  </sortState>
  <mergeCells count="17">
    <mergeCell ref="B19:H19"/>
    <mergeCell ref="R8"/>
    <mergeCell ref="T8"/>
    <mergeCell ref="P7:T7"/>
    <mergeCell ref="J8"/>
    <mergeCell ref="L8"/>
    <mergeCell ref="N8"/>
    <mergeCell ref="J7:N7"/>
    <mergeCell ref="P8"/>
    <mergeCell ref="B7:B8"/>
    <mergeCell ref="D8"/>
    <mergeCell ref="F8"/>
    <mergeCell ref="H8"/>
    <mergeCell ref="D7:H7"/>
    <mergeCell ref="B2:T2"/>
    <mergeCell ref="B3:T3"/>
    <mergeCell ref="B4:T4"/>
  </mergeCells>
  <printOptions horizontalCentered="1" verticalCentered="1"/>
  <pageMargins left="0.2" right="0.2" top="0" bottom="0" header="0" footer="0"/>
  <pageSetup paperSize="9" scale="81" orientation="landscape" r:id="rId1"/>
  <rowBreaks count="1" manualBreakCount="1">
    <brk id="8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AB38"/>
  <sheetViews>
    <sheetView rightToLeft="1" view="pageBreakPreview" topLeftCell="A27" zoomScale="85" zoomScaleNormal="100" zoomScaleSheetLayoutView="85" workbookViewId="0">
      <selection activeCell="A36" sqref="A36:XFD37"/>
    </sheetView>
  </sheetViews>
  <sheetFormatPr defaultRowHeight="21" x14ac:dyDescent="0.55000000000000004"/>
  <cols>
    <col min="1" max="1" width="3.7109375" style="4" customWidth="1"/>
    <col min="2" max="2" width="33.5703125" style="4" customWidth="1"/>
    <col min="3" max="3" width="1" style="4" customWidth="1"/>
    <col min="4" max="4" width="11.28515625" style="4" bestFit="1" customWidth="1"/>
    <col min="5" max="5" width="1" style="4" customWidth="1"/>
    <col min="6" max="6" width="17.5703125" style="4" bestFit="1" customWidth="1"/>
    <col min="7" max="7" width="1" style="4" customWidth="1"/>
    <col min="8" max="8" width="17.5703125" style="4" bestFit="1" customWidth="1"/>
    <col min="9" max="9" width="1" style="4" customWidth="1"/>
    <col min="10" max="10" width="20" style="4" customWidth="1"/>
    <col min="11" max="11" width="1" style="4" customWidth="1"/>
    <col min="12" max="12" width="11.28515625" style="4" bestFit="1" customWidth="1"/>
    <col min="13" max="13" width="1" style="4" customWidth="1"/>
    <col min="14" max="14" width="17.5703125" style="4" bestFit="1" customWidth="1"/>
    <col min="15" max="15" width="1" style="4" customWidth="1"/>
    <col min="16" max="16" width="17.140625" style="4" customWidth="1"/>
    <col min="17" max="17" width="1" style="4" customWidth="1"/>
    <col min="18" max="18" width="25.140625" style="4" customWidth="1"/>
    <col min="19" max="19" width="1" style="4" customWidth="1"/>
    <col min="20" max="20" width="9.140625" style="4" customWidth="1"/>
    <col min="21" max="16384" width="9.140625" style="4"/>
  </cols>
  <sheetData>
    <row r="2" spans="2:28" ht="30" x14ac:dyDescent="0.55000000000000004">
      <c r="B2" s="126" t="s">
        <v>116</v>
      </c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</row>
    <row r="3" spans="2:28" ht="30" x14ac:dyDescent="0.55000000000000004">
      <c r="B3" s="126" t="s">
        <v>45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</row>
    <row r="4" spans="2:28" ht="30" x14ac:dyDescent="0.55000000000000004">
      <c r="B4" s="126" t="s">
        <v>241</v>
      </c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</row>
    <row r="5" spans="2:28" ht="61.5" customHeight="1" x14ac:dyDescent="0.55000000000000004"/>
    <row r="6" spans="2:28" s="2" customFormat="1" ht="30" x14ac:dyDescent="0.55000000000000004">
      <c r="B6" s="14" t="s">
        <v>110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2:28" s="2" customFormat="1" ht="34.5" customHeight="1" x14ac:dyDescent="0.55000000000000004">
      <c r="B7" s="14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2:28" ht="27" customHeight="1" x14ac:dyDescent="0.55000000000000004">
      <c r="B8" s="125" t="s">
        <v>1</v>
      </c>
      <c r="D8" s="126" t="s">
        <v>47</v>
      </c>
      <c r="E8" s="126" t="s">
        <v>47</v>
      </c>
      <c r="F8" s="126" t="s">
        <v>47</v>
      </c>
      <c r="G8" s="126" t="s">
        <v>47</v>
      </c>
      <c r="H8" s="126" t="s">
        <v>47</v>
      </c>
      <c r="I8" s="126" t="s">
        <v>47</v>
      </c>
      <c r="J8" s="126" t="s">
        <v>47</v>
      </c>
      <c r="L8" s="126" t="s">
        <v>48</v>
      </c>
      <c r="M8" s="126" t="s">
        <v>48</v>
      </c>
      <c r="N8" s="126" t="s">
        <v>48</v>
      </c>
      <c r="O8" s="126" t="s">
        <v>48</v>
      </c>
      <c r="P8" s="126" t="s">
        <v>48</v>
      </c>
      <c r="Q8" s="126" t="s">
        <v>48</v>
      </c>
      <c r="R8" s="126" t="s">
        <v>48</v>
      </c>
    </row>
    <row r="9" spans="2:28" ht="64.5" customHeight="1" x14ac:dyDescent="0.65">
      <c r="B9" s="125" t="s">
        <v>1</v>
      </c>
      <c r="D9" s="129" t="s">
        <v>5</v>
      </c>
      <c r="E9" s="55"/>
      <c r="F9" s="129" t="s">
        <v>61</v>
      </c>
      <c r="G9" s="55"/>
      <c r="H9" s="129" t="s">
        <v>62</v>
      </c>
      <c r="I9" s="55"/>
      <c r="J9" s="129" t="s">
        <v>63</v>
      </c>
      <c r="K9" s="44"/>
      <c r="L9" s="129" t="s">
        <v>5</v>
      </c>
      <c r="M9" s="55"/>
      <c r="N9" s="129" t="s">
        <v>61</v>
      </c>
      <c r="O9" s="55"/>
      <c r="P9" s="129" t="s">
        <v>62</v>
      </c>
      <c r="Q9" s="55"/>
      <c r="R9" s="129" t="s">
        <v>63</v>
      </c>
    </row>
    <row r="10" spans="2:28" s="5" customFormat="1" ht="21.75" customHeight="1" x14ac:dyDescent="0.25">
      <c r="B10" s="105" t="s">
        <v>159</v>
      </c>
      <c r="D10" s="106">
        <v>46000</v>
      </c>
      <c r="F10" s="106">
        <v>31116625089</v>
      </c>
      <c r="H10" s="106">
        <v>29851010356</v>
      </c>
      <c r="J10" s="106">
        <v>1265614733</v>
      </c>
      <c r="L10" s="106">
        <v>46000</v>
      </c>
      <c r="N10" s="106">
        <v>31116625089</v>
      </c>
      <c r="P10" s="106">
        <v>25260108340</v>
      </c>
      <c r="R10" s="106">
        <v>5856516749</v>
      </c>
    </row>
    <row r="11" spans="2:28" s="5" customFormat="1" ht="21.75" customHeight="1" x14ac:dyDescent="0.25">
      <c r="B11" s="5" t="s">
        <v>119</v>
      </c>
      <c r="D11" s="31">
        <v>20660</v>
      </c>
      <c r="F11" s="31">
        <v>15341648742</v>
      </c>
      <c r="H11" s="31">
        <v>14589798586</v>
      </c>
      <c r="J11" s="31">
        <v>751850156</v>
      </c>
      <c r="L11" s="31">
        <v>20660</v>
      </c>
      <c r="N11" s="31">
        <v>15341648742</v>
      </c>
      <c r="P11" s="31">
        <v>13750087046</v>
      </c>
      <c r="R11" s="31">
        <v>1591561696</v>
      </c>
    </row>
    <row r="12" spans="2:28" s="5" customFormat="1" ht="21.75" customHeight="1" x14ac:dyDescent="0.25">
      <c r="B12" s="5" t="s">
        <v>164</v>
      </c>
      <c r="D12" s="31">
        <v>17700</v>
      </c>
      <c r="F12" s="31">
        <v>11570074043</v>
      </c>
      <c r="H12" s="31">
        <v>10932104696</v>
      </c>
      <c r="J12" s="31">
        <v>637969347</v>
      </c>
      <c r="L12" s="31">
        <v>17700</v>
      </c>
      <c r="N12" s="31">
        <v>11570074043</v>
      </c>
      <c r="P12" s="31">
        <v>10173090387</v>
      </c>
      <c r="R12" s="31">
        <v>1396983656</v>
      </c>
    </row>
    <row r="13" spans="2:28" s="5" customFormat="1" ht="21.75" customHeight="1" x14ac:dyDescent="0.25">
      <c r="B13" s="5" t="s">
        <v>161</v>
      </c>
      <c r="D13" s="31">
        <v>15004</v>
      </c>
      <c r="F13" s="31">
        <v>14480991112</v>
      </c>
      <c r="H13" s="31">
        <v>13720861227</v>
      </c>
      <c r="J13" s="31">
        <v>760129885</v>
      </c>
      <c r="L13" s="31">
        <v>15004</v>
      </c>
      <c r="N13" s="31">
        <v>14480991112</v>
      </c>
      <c r="P13" s="31">
        <v>13377423093</v>
      </c>
      <c r="R13" s="31">
        <v>1103568019</v>
      </c>
    </row>
    <row r="14" spans="2:28" s="5" customFormat="1" ht="21.75" customHeight="1" x14ac:dyDescent="0.25">
      <c r="B14" s="5" t="s">
        <v>183</v>
      </c>
      <c r="D14" s="31">
        <v>10200</v>
      </c>
      <c r="F14" s="31">
        <v>10185454551</v>
      </c>
      <c r="H14" s="31">
        <v>9731188102</v>
      </c>
      <c r="J14" s="31">
        <v>454266449</v>
      </c>
      <c r="L14" s="31">
        <v>10200</v>
      </c>
      <c r="N14" s="31">
        <v>10185454551</v>
      </c>
      <c r="P14" s="31">
        <v>9366564386</v>
      </c>
      <c r="R14" s="31">
        <v>818890165</v>
      </c>
    </row>
    <row r="15" spans="2:28" s="5" customFormat="1" ht="21.75" customHeight="1" x14ac:dyDescent="0.25">
      <c r="B15" s="5" t="s">
        <v>175</v>
      </c>
      <c r="D15" s="31">
        <v>10600</v>
      </c>
      <c r="F15" s="31">
        <v>10179942150</v>
      </c>
      <c r="H15" s="31">
        <v>9797506953</v>
      </c>
      <c r="J15" s="31">
        <v>382435197</v>
      </c>
      <c r="L15" s="31">
        <v>10600</v>
      </c>
      <c r="N15" s="31">
        <v>10179942150</v>
      </c>
      <c r="P15" s="31">
        <v>9470885857</v>
      </c>
      <c r="R15" s="31">
        <v>709056293</v>
      </c>
    </row>
    <row r="16" spans="2:28" s="5" customFormat="1" ht="21.75" customHeight="1" x14ac:dyDescent="0.25">
      <c r="B16" s="5" t="s">
        <v>98</v>
      </c>
      <c r="D16" s="31">
        <v>5000</v>
      </c>
      <c r="F16" s="31">
        <v>3808859519</v>
      </c>
      <c r="H16" s="31">
        <v>3630631828</v>
      </c>
      <c r="J16" s="31">
        <v>178227691</v>
      </c>
      <c r="L16" s="31">
        <v>5000</v>
      </c>
      <c r="N16" s="31">
        <v>3808859519</v>
      </c>
      <c r="P16" s="31">
        <v>3365489894</v>
      </c>
      <c r="R16" s="31">
        <v>443369625</v>
      </c>
    </row>
    <row r="17" spans="2:18" s="5" customFormat="1" ht="21.75" customHeight="1" x14ac:dyDescent="0.25">
      <c r="B17" s="5" t="s">
        <v>214</v>
      </c>
      <c r="D17" s="31">
        <v>10500</v>
      </c>
      <c r="F17" s="31">
        <v>6391461837</v>
      </c>
      <c r="H17" s="31">
        <v>6037130071</v>
      </c>
      <c r="J17" s="31">
        <v>354331766</v>
      </c>
      <c r="L17" s="31">
        <v>10500</v>
      </c>
      <c r="N17" s="31">
        <v>6391461837</v>
      </c>
      <c r="P17" s="31">
        <v>6038516279</v>
      </c>
      <c r="R17" s="31">
        <v>352945558</v>
      </c>
    </row>
    <row r="18" spans="2:18" s="5" customFormat="1" ht="21.75" customHeight="1" x14ac:dyDescent="0.25">
      <c r="B18" s="5" t="s">
        <v>223</v>
      </c>
      <c r="D18" s="31">
        <v>6400</v>
      </c>
      <c r="F18" s="31">
        <v>3821272068</v>
      </c>
      <c r="H18" s="31">
        <v>3612125983</v>
      </c>
      <c r="J18" s="31">
        <v>209146085</v>
      </c>
      <c r="L18" s="31">
        <v>6400</v>
      </c>
      <c r="N18" s="31">
        <v>3821272068</v>
      </c>
      <c r="P18" s="31">
        <v>3598732151</v>
      </c>
      <c r="R18" s="31">
        <v>222539917</v>
      </c>
    </row>
    <row r="19" spans="2:18" s="5" customFormat="1" ht="21.75" customHeight="1" x14ac:dyDescent="0.25">
      <c r="B19" s="5" t="s">
        <v>220</v>
      </c>
      <c r="D19" s="31">
        <v>5000</v>
      </c>
      <c r="F19" s="31">
        <v>3880746487</v>
      </c>
      <c r="H19" s="31">
        <v>3695770020</v>
      </c>
      <c r="J19" s="31">
        <v>184976467</v>
      </c>
      <c r="L19" s="31">
        <v>5000</v>
      </c>
      <c r="N19" s="31">
        <v>3880746487</v>
      </c>
      <c r="P19" s="31">
        <v>3680667000</v>
      </c>
      <c r="R19" s="31">
        <v>200079487</v>
      </c>
    </row>
    <row r="20" spans="2:18" s="5" customFormat="1" ht="21.75" customHeight="1" x14ac:dyDescent="0.25">
      <c r="B20" s="5" t="s">
        <v>217</v>
      </c>
      <c r="D20" s="31">
        <v>5200</v>
      </c>
      <c r="F20" s="31">
        <v>5001425727</v>
      </c>
      <c r="H20" s="31">
        <v>4784936972</v>
      </c>
      <c r="J20" s="31">
        <v>216488755</v>
      </c>
      <c r="L20" s="31">
        <v>5200</v>
      </c>
      <c r="N20" s="31">
        <v>5001425727</v>
      </c>
      <c r="P20" s="31">
        <v>4807751246</v>
      </c>
      <c r="R20" s="31">
        <v>193674481</v>
      </c>
    </row>
    <row r="21" spans="2:18" s="5" customFormat="1" ht="21.75" customHeight="1" x14ac:dyDescent="0.25">
      <c r="B21" s="5" t="s">
        <v>97</v>
      </c>
      <c r="D21" s="31">
        <v>4500</v>
      </c>
      <c r="F21" s="31">
        <v>3529970076</v>
      </c>
      <c r="H21" s="31">
        <v>3362802881</v>
      </c>
      <c r="J21" s="31">
        <v>167167195</v>
      </c>
      <c r="L21" s="31">
        <v>4500</v>
      </c>
      <c r="N21" s="31">
        <v>3529970076</v>
      </c>
      <c r="P21" s="31">
        <v>3348595816</v>
      </c>
      <c r="R21" s="31">
        <v>181374260</v>
      </c>
    </row>
    <row r="22" spans="2:18" s="5" customFormat="1" ht="21.75" customHeight="1" x14ac:dyDescent="0.25">
      <c r="B22" s="5" t="s">
        <v>141</v>
      </c>
      <c r="D22" s="31">
        <v>2330</v>
      </c>
      <c r="F22" s="31">
        <v>2213098803</v>
      </c>
      <c r="H22" s="31">
        <v>2278620505</v>
      </c>
      <c r="J22" s="31">
        <v>-65521701</v>
      </c>
      <c r="L22" s="31">
        <v>2330</v>
      </c>
      <c r="N22" s="31">
        <v>2213098803</v>
      </c>
      <c r="P22" s="31">
        <v>2073324141</v>
      </c>
      <c r="R22" s="31">
        <v>139774662</v>
      </c>
    </row>
    <row r="23" spans="2:18" s="5" customFormat="1" ht="21.75" customHeight="1" x14ac:dyDescent="0.25">
      <c r="B23" s="5" t="s">
        <v>96</v>
      </c>
      <c r="D23" s="31">
        <v>5100</v>
      </c>
      <c r="F23" s="31">
        <v>3937123766</v>
      </c>
      <c r="H23" s="31">
        <v>3881802446</v>
      </c>
      <c r="J23" s="31">
        <v>55321320</v>
      </c>
      <c r="L23" s="31">
        <v>5100</v>
      </c>
      <c r="N23" s="31">
        <v>3937123766</v>
      </c>
      <c r="P23" s="31">
        <v>3881802446</v>
      </c>
      <c r="R23" s="31">
        <v>55321320</v>
      </c>
    </row>
    <row r="24" spans="2:18" s="5" customFormat="1" ht="21.75" customHeight="1" x14ac:dyDescent="0.25">
      <c r="B24" s="5" t="s">
        <v>171</v>
      </c>
      <c r="D24" s="31">
        <v>2566</v>
      </c>
      <c r="F24" s="31">
        <v>309913974</v>
      </c>
      <c r="H24" s="31">
        <v>758860939</v>
      </c>
      <c r="J24" s="31">
        <v>-448946964</v>
      </c>
      <c r="L24" s="31">
        <v>2566</v>
      </c>
      <c r="N24" s="31">
        <v>309913974</v>
      </c>
      <c r="P24" s="31">
        <v>292951593</v>
      </c>
      <c r="R24" s="31">
        <v>16962381</v>
      </c>
    </row>
    <row r="25" spans="2:18" s="5" customFormat="1" ht="21.75" customHeight="1" x14ac:dyDescent="0.25">
      <c r="B25" s="5" t="s">
        <v>144</v>
      </c>
      <c r="D25" s="31">
        <v>5</v>
      </c>
      <c r="F25" s="31">
        <v>4801204</v>
      </c>
      <c r="H25" s="31">
        <v>4655526</v>
      </c>
      <c r="J25" s="31">
        <v>145678</v>
      </c>
      <c r="L25" s="31">
        <v>5</v>
      </c>
      <c r="N25" s="31">
        <v>4801204</v>
      </c>
      <c r="P25" s="31">
        <v>4759637</v>
      </c>
      <c r="R25" s="31">
        <v>41567</v>
      </c>
    </row>
    <row r="26" spans="2:18" s="5" customFormat="1" ht="21.75" customHeight="1" x14ac:dyDescent="0.25">
      <c r="B26" s="5" t="s">
        <v>118</v>
      </c>
      <c r="D26" s="31">
        <v>31071</v>
      </c>
      <c r="F26" s="31">
        <v>2470890204</v>
      </c>
      <c r="H26" s="31">
        <v>2470890204</v>
      </c>
      <c r="J26" s="31">
        <v>0</v>
      </c>
      <c r="L26" s="31">
        <v>31071</v>
      </c>
      <c r="N26" s="31">
        <v>2470890204</v>
      </c>
      <c r="P26" s="31">
        <v>2490966183</v>
      </c>
      <c r="R26" s="31">
        <v>-20075979</v>
      </c>
    </row>
    <row r="27" spans="2:18" s="5" customFormat="1" ht="21.75" customHeight="1" x14ac:dyDescent="0.25">
      <c r="B27" s="5" t="s">
        <v>187</v>
      </c>
      <c r="D27" s="31">
        <v>161117</v>
      </c>
      <c r="F27" s="31">
        <v>3625985131</v>
      </c>
      <c r="H27" s="31">
        <v>4316267636</v>
      </c>
      <c r="J27" s="31">
        <v>-690282504</v>
      </c>
      <c r="L27" s="31">
        <v>161117</v>
      </c>
      <c r="N27" s="31">
        <v>3625985131</v>
      </c>
      <c r="P27" s="31">
        <v>3894798892</v>
      </c>
      <c r="R27" s="31">
        <v>-268813760</v>
      </c>
    </row>
    <row r="28" spans="2:18" s="5" customFormat="1" ht="21.75" customHeight="1" x14ac:dyDescent="0.25">
      <c r="B28" s="5" t="s">
        <v>229</v>
      </c>
      <c r="D28" s="31">
        <v>39153</v>
      </c>
      <c r="F28" s="31">
        <v>3608666076</v>
      </c>
      <c r="H28" s="31">
        <v>4319735200</v>
      </c>
      <c r="J28" s="31">
        <v>-711069123</v>
      </c>
      <c r="L28" s="31">
        <v>39153</v>
      </c>
      <c r="N28" s="31">
        <v>3608666076</v>
      </c>
      <c r="P28" s="31">
        <v>4178524835</v>
      </c>
      <c r="R28" s="31">
        <v>-569858758</v>
      </c>
    </row>
    <row r="29" spans="2:18" s="5" customFormat="1" ht="21.75" customHeight="1" x14ac:dyDescent="0.25">
      <c r="B29" s="5" t="s">
        <v>136</v>
      </c>
      <c r="D29" s="31">
        <v>104000</v>
      </c>
      <c r="F29" s="31">
        <v>1843286796</v>
      </c>
      <c r="H29" s="31">
        <v>2316152404</v>
      </c>
      <c r="J29" s="31">
        <v>-472865608</v>
      </c>
      <c r="L29" s="31">
        <v>104000</v>
      </c>
      <c r="N29" s="31">
        <v>1843286796</v>
      </c>
      <c r="P29" s="31">
        <v>2460472561</v>
      </c>
      <c r="R29" s="31">
        <v>-617185765</v>
      </c>
    </row>
    <row r="30" spans="2:18" s="5" customFormat="1" ht="21.75" customHeight="1" x14ac:dyDescent="0.25">
      <c r="B30" s="5" t="s">
        <v>14</v>
      </c>
      <c r="D30" s="31">
        <v>724528</v>
      </c>
      <c r="F30" s="31">
        <v>3601085292</v>
      </c>
      <c r="H30" s="31">
        <v>3572276609</v>
      </c>
      <c r="J30" s="31">
        <v>28808683</v>
      </c>
      <c r="L30" s="31">
        <v>724528</v>
      </c>
      <c r="N30" s="31">
        <v>3601085292</v>
      </c>
      <c r="P30" s="31">
        <v>4242078473</v>
      </c>
      <c r="R30" s="31">
        <v>-640993181</v>
      </c>
    </row>
    <row r="31" spans="2:18" s="5" customFormat="1" ht="21.75" customHeight="1" x14ac:dyDescent="0.25">
      <c r="B31" s="5" t="s">
        <v>227</v>
      </c>
      <c r="D31" s="31">
        <v>1811583</v>
      </c>
      <c r="F31" s="31">
        <v>7907330720</v>
      </c>
      <c r="H31" s="31">
        <v>7968763895</v>
      </c>
      <c r="J31" s="31">
        <v>-61433174</v>
      </c>
      <c r="L31" s="31">
        <v>1811583</v>
      </c>
      <c r="N31" s="31">
        <v>7907330720</v>
      </c>
      <c r="P31" s="31">
        <v>8633983683</v>
      </c>
      <c r="R31" s="31">
        <v>-726652962</v>
      </c>
    </row>
    <row r="32" spans="2:18" s="5" customFormat="1" ht="21.75" customHeight="1" x14ac:dyDescent="0.25">
      <c r="B32" s="5" t="s">
        <v>212</v>
      </c>
      <c r="D32" s="31">
        <v>166454</v>
      </c>
      <c r="F32" s="31">
        <v>4735568194</v>
      </c>
      <c r="H32" s="31">
        <v>5451217970</v>
      </c>
      <c r="J32" s="31">
        <v>-715649775</v>
      </c>
      <c r="L32" s="31">
        <v>166454</v>
      </c>
      <c r="N32" s="31">
        <v>4735568194</v>
      </c>
      <c r="P32" s="31">
        <v>5670800574</v>
      </c>
      <c r="R32" s="31">
        <v>-935232379</v>
      </c>
    </row>
    <row r="33" spans="2:18" s="5" customFormat="1" ht="21.75" customHeight="1" x14ac:dyDescent="0.25">
      <c r="B33" s="5" t="s">
        <v>117</v>
      </c>
      <c r="D33" s="31">
        <v>240000</v>
      </c>
      <c r="F33" s="31">
        <v>4592511000</v>
      </c>
      <c r="H33" s="31">
        <v>4813667244</v>
      </c>
      <c r="J33" s="31">
        <v>-221156244</v>
      </c>
      <c r="L33" s="31">
        <v>240000</v>
      </c>
      <c r="N33" s="31">
        <v>4592511000</v>
      </c>
      <c r="P33" s="31">
        <v>5780599560</v>
      </c>
      <c r="R33" s="31">
        <v>-1188088560</v>
      </c>
    </row>
    <row r="34" spans="2:18" s="5" customFormat="1" ht="21.75" customHeight="1" x14ac:dyDescent="0.25">
      <c r="B34" s="5" t="s">
        <v>211</v>
      </c>
      <c r="D34" s="31">
        <v>139527</v>
      </c>
      <c r="F34" s="31">
        <v>4847453661</v>
      </c>
      <c r="H34" s="31">
        <v>5568677096</v>
      </c>
      <c r="J34" s="31">
        <v>-721223434</v>
      </c>
      <c r="L34" s="31">
        <v>139527</v>
      </c>
      <c r="N34" s="31">
        <v>4847453661</v>
      </c>
      <c r="P34" s="31">
        <v>6327725930</v>
      </c>
      <c r="R34" s="31">
        <v>-1480272268</v>
      </c>
    </row>
    <row r="35" spans="2:18" s="5" customFormat="1" ht="21.75" customHeight="1" x14ac:dyDescent="0.25">
      <c r="B35" s="5" t="s">
        <v>228</v>
      </c>
      <c r="D35" s="31">
        <v>773340</v>
      </c>
      <c r="F35" s="31">
        <v>5281234367</v>
      </c>
      <c r="H35" s="31">
        <v>5112111869</v>
      </c>
      <c r="J35" s="31">
        <v>169122498</v>
      </c>
      <c r="L35" s="31">
        <v>773340</v>
      </c>
      <c r="N35" s="31">
        <v>5281234367</v>
      </c>
      <c r="P35" s="31">
        <v>7002664273</v>
      </c>
      <c r="R35" s="31">
        <v>-1721429905</v>
      </c>
    </row>
    <row r="36" spans="2:18" s="5" customFormat="1" ht="30.75" customHeight="1" thickBot="1" x14ac:dyDescent="0.3">
      <c r="B36" s="107" t="s">
        <v>80</v>
      </c>
      <c r="D36" s="108">
        <f>SUM(D10:D35)</f>
        <v>4357538</v>
      </c>
      <c r="F36" s="108">
        <f>SUM(F10:F35)</f>
        <v>168287420589</v>
      </c>
      <c r="H36" s="108">
        <f>SUM(H10:H35)</f>
        <v>166579567218</v>
      </c>
      <c r="J36" s="108">
        <f>SUM(J10:J35)</f>
        <v>1707853378</v>
      </c>
      <c r="L36" s="108">
        <f>SUM(L10:L35)</f>
        <v>4357538</v>
      </c>
      <c r="N36" s="108">
        <f>SUM(N10:N35)</f>
        <v>168287420589</v>
      </c>
      <c r="P36" s="108">
        <f>SUM(P10:P35)</f>
        <v>163173364276</v>
      </c>
      <c r="R36" s="108">
        <f>SUM(R10:R35)</f>
        <v>5114056319</v>
      </c>
    </row>
    <row r="37" spans="2:18" ht="21.75" thickTop="1" x14ac:dyDescent="0.55000000000000004"/>
    <row r="38" spans="2:18" ht="30" x14ac:dyDescent="0.75">
      <c r="J38" s="62">
        <v>12</v>
      </c>
    </row>
  </sheetData>
  <sortState xmlns:xlrd2="http://schemas.microsoft.com/office/spreadsheetml/2017/richdata2" ref="B10:R35">
    <sortCondition descending="1" ref="R10:R35"/>
  </sortState>
  <mergeCells count="14">
    <mergeCell ref="B2:R2"/>
    <mergeCell ref="B3:R3"/>
    <mergeCell ref="B4:R4"/>
    <mergeCell ref="L9"/>
    <mergeCell ref="N9"/>
    <mergeCell ref="P9"/>
    <mergeCell ref="R9"/>
    <mergeCell ref="L8:R8"/>
    <mergeCell ref="B8:B9"/>
    <mergeCell ref="D9"/>
    <mergeCell ref="F9"/>
    <mergeCell ref="H9"/>
    <mergeCell ref="J9"/>
    <mergeCell ref="D8:J8"/>
  </mergeCells>
  <printOptions horizontalCentered="1" verticalCentered="1"/>
  <pageMargins left="0.1" right="0.1" top="0" bottom="0" header="0" footer="0"/>
  <pageSetup paperSize="9" scale="5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2:AB43"/>
  <sheetViews>
    <sheetView rightToLeft="1" view="pageBreakPreview" topLeftCell="A17" zoomScale="55" zoomScaleNormal="100" zoomScaleSheetLayoutView="55" workbookViewId="0">
      <selection activeCell="A40" sqref="A40:XFD49"/>
    </sheetView>
  </sheetViews>
  <sheetFormatPr defaultRowHeight="21" x14ac:dyDescent="0.55000000000000004"/>
  <cols>
    <col min="1" max="1" width="3.7109375" style="2" customWidth="1"/>
    <col min="2" max="2" width="32.7109375" style="2" customWidth="1"/>
    <col min="3" max="3" width="1" style="2" customWidth="1"/>
    <col min="4" max="4" width="11.42578125" style="2" bestFit="1" customWidth="1"/>
    <col min="5" max="5" width="1" style="2" customWidth="1"/>
    <col min="6" max="6" width="17.28515625" style="2" bestFit="1" customWidth="1"/>
    <col min="7" max="7" width="1" style="2" customWidth="1"/>
    <col min="8" max="8" width="17.28515625" style="2" bestFit="1" customWidth="1"/>
    <col min="9" max="9" width="1" style="2" customWidth="1"/>
    <col min="10" max="10" width="19" style="2" customWidth="1"/>
    <col min="11" max="11" width="1" style="2" customWidth="1"/>
    <col min="12" max="12" width="11.42578125" style="2" bestFit="1" customWidth="1"/>
    <col min="13" max="13" width="1" style="2" customWidth="1"/>
    <col min="14" max="14" width="17.28515625" style="2" bestFit="1" customWidth="1"/>
    <col min="15" max="15" width="1" style="2" customWidth="1"/>
    <col min="16" max="16" width="17.28515625" style="2" bestFit="1" customWidth="1"/>
    <col min="17" max="17" width="1" style="2" customWidth="1"/>
    <col min="18" max="18" width="19.42578125" style="2" customWidth="1"/>
    <col min="19" max="19" width="1" style="2" customWidth="1"/>
    <col min="20" max="20" width="9.140625" style="2" customWidth="1"/>
    <col min="21" max="16384" width="9.140625" style="2"/>
  </cols>
  <sheetData>
    <row r="2" spans="2:28" ht="30" x14ac:dyDescent="0.55000000000000004">
      <c r="B2" s="124" t="s">
        <v>116</v>
      </c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</row>
    <row r="3" spans="2:28" ht="30" x14ac:dyDescent="0.55000000000000004">
      <c r="B3" s="124" t="s">
        <v>45</v>
      </c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</row>
    <row r="4" spans="2:28" ht="30" x14ac:dyDescent="0.55000000000000004">
      <c r="B4" s="124" t="s">
        <v>241</v>
      </c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</row>
    <row r="6" spans="2:28" ht="30" x14ac:dyDescent="0.55000000000000004">
      <c r="B6" s="14" t="s">
        <v>111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2:28" ht="30" x14ac:dyDescent="0.55000000000000004">
      <c r="B7" s="14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2:28" ht="30" x14ac:dyDescent="0.55000000000000004">
      <c r="B8" s="147" t="s">
        <v>1</v>
      </c>
      <c r="D8" s="124" t="s">
        <v>47</v>
      </c>
      <c r="E8" s="124" t="s">
        <v>47</v>
      </c>
      <c r="F8" s="124" t="s">
        <v>47</v>
      </c>
      <c r="G8" s="124" t="s">
        <v>47</v>
      </c>
      <c r="H8" s="124" t="s">
        <v>47</v>
      </c>
      <c r="I8" s="124" t="s">
        <v>47</v>
      </c>
      <c r="J8" s="124" t="s">
        <v>47</v>
      </c>
      <c r="L8" s="124" t="s">
        <v>48</v>
      </c>
      <c r="M8" s="124" t="s">
        <v>48</v>
      </c>
      <c r="N8" s="124" t="s">
        <v>48</v>
      </c>
      <c r="O8" s="124" t="s">
        <v>48</v>
      </c>
      <c r="P8" s="124" t="s">
        <v>48</v>
      </c>
      <c r="Q8" s="124" t="s">
        <v>48</v>
      </c>
      <c r="R8" s="124" t="s">
        <v>48</v>
      </c>
    </row>
    <row r="9" spans="2:28" s="4" customFormat="1" ht="63" customHeight="1" x14ac:dyDescent="0.55000000000000004">
      <c r="B9" s="147" t="s">
        <v>1</v>
      </c>
      <c r="D9" s="127" t="s">
        <v>5</v>
      </c>
      <c r="E9" s="50"/>
      <c r="F9" s="127" t="s">
        <v>61</v>
      </c>
      <c r="G9" s="50"/>
      <c r="H9" s="127" t="s">
        <v>62</v>
      </c>
      <c r="I9" s="50"/>
      <c r="J9" s="127" t="s">
        <v>64</v>
      </c>
      <c r="L9" s="127" t="s">
        <v>5</v>
      </c>
      <c r="M9" s="50"/>
      <c r="N9" s="127" t="s">
        <v>61</v>
      </c>
      <c r="O9" s="50"/>
      <c r="P9" s="127" t="s">
        <v>62</v>
      </c>
      <c r="Q9" s="50"/>
      <c r="R9" s="127" t="s">
        <v>64</v>
      </c>
    </row>
    <row r="10" spans="2:28" ht="24" customHeight="1" x14ac:dyDescent="0.55000000000000004">
      <c r="B10" s="46" t="s">
        <v>171</v>
      </c>
      <c r="D10" s="9">
        <v>12776</v>
      </c>
      <c r="F10" s="9">
        <v>1861349974</v>
      </c>
      <c r="H10" s="9">
        <v>1458593036</v>
      </c>
      <c r="J10" s="9">
        <v>402756938</v>
      </c>
      <c r="L10" s="9">
        <v>36909</v>
      </c>
      <c r="N10" s="9">
        <v>5498749882</v>
      </c>
      <c r="P10" s="9">
        <v>4213776619</v>
      </c>
      <c r="R10" s="9">
        <v>1284973263</v>
      </c>
    </row>
    <row r="11" spans="2:28" ht="24" customHeight="1" x14ac:dyDescent="0.55000000000000004">
      <c r="B11" s="2" t="s">
        <v>174</v>
      </c>
      <c r="D11" s="3">
        <v>0</v>
      </c>
      <c r="F11" s="3">
        <v>0</v>
      </c>
      <c r="H11" s="3">
        <v>0</v>
      </c>
      <c r="J11" s="3">
        <v>0</v>
      </c>
      <c r="L11" s="3">
        <v>10000</v>
      </c>
      <c r="N11" s="3">
        <v>8998368750</v>
      </c>
      <c r="P11" s="3">
        <v>7898568125</v>
      </c>
      <c r="R11" s="3">
        <v>1099800625</v>
      </c>
    </row>
    <row r="12" spans="2:28" ht="24" customHeight="1" x14ac:dyDescent="0.55000000000000004">
      <c r="B12" s="2" t="s">
        <v>170</v>
      </c>
      <c r="D12" s="3">
        <v>0</v>
      </c>
      <c r="F12" s="3">
        <v>0</v>
      </c>
      <c r="H12" s="3">
        <v>0</v>
      </c>
      <c r="J12" s="3">
        <v>0</v>
      </c>
      <c r="L12" s="3">
        <v>500000</v>
      </c>
      <c r="N12" s="3">
        <v>7177041124</v>
      </c>
      <c r="P12" s="3">
        <v>6207842250</v>
      </c>
      <c r="R12" s="3">
        <v>969198874</v>
      </c>
    </row>
    <row r="13" spans="2:28" ht="24" customHeight="1" x14ac:dyDescent="0.55000000000000004">
      <c r="B13" s="2" t="s">
        <v>166</v>
      </c>
      <c r="D13" s="3">
        <v>0</v>
      </c>
      <c r="F13" s="3">
        <v>0</v>
      </c>
      <c r="H13" s="3">
        <v>0</v>
      </c>
      <c r="J13" s="3">
        <v>0</v>
      </c>
      <c r="L13" s="3">
        <v>19800</v>
      </c>
      <c r="N13" s="3">
        <v>19800000000</v>
      </c>
      <c r="P13" s="3">
        <v>19024915633</v>
      </c>
      <c r="R13" s="3">
        <v>775084367</v>
      </c>
    </row>
    <row r="14" spans="2:28" ht="24" customHeight="1" x14ac:dyDescent="0.55000000000000004">
      <c r="B14" s="2" t="s">
        <v>140</v>
      </c>
      <c r="D14" s="3">
        <v>18101</v>
      </c>
      <c r="F14" s="3">
        <v>2446108037</v>
      </c>
      <c r="H14" s="3">
        <v>2334270695</v>
      </c>
      <c r="J14" s="3">
        <v>111837342</v>
      </c>
      <c r="L14" s="3">
        <v>40000</v>
      </c>
      <c r="N14" s="3">
        <v>5856630976</v>
      </c>
      <c r="P14" s="3">
        <v>5158324260</v>
      </c>
      <c r="R14" s="3">
        <v>698306716</v>
      </c>
    </row>
    <row r="15" spans="2:28" ht="24" customHeight="1" x14ac:dyDescent="0.55000000000000004">
      <c r="B15" s="2" t="s">
        <v>173</v>
      </c>
      <c r="D15" s="3">
        <v>0</v>
      </c>
      <c r="F15" s="3">
        <v>0</v>
      </c>
      <c r="H15" s="3">
        <v>0</v>
      </c>
      <c r="J15" s="3">
        <v>0</v>
      </c>
      <c r="L15" s="3">
        <v>10000</v>
      </c>
      <c r="N15" s="3">
        <v>9170937467</v>
      </c>
      <c r="P15" s="3">
        <v>8478463000</v>
      </c>
      <c r="R15" s="3">
        <v>692474467</v>
      </c>
    </row>
    <row r="16" spans="2:28" ht="24" customHeight="1" x14ac:dyDescent="0.55000000000000004">
      <c r="B16" s="2" t="s">
        <v>146</v>
      </c>
      <c r="D16" s="3">
        <v>0</v>
      </c>
      <c r="F16" s="3">
        <v>0</v>
      </c>
      <c r="H16" s="3">
        <v>0</v>
      </c>
      <c r="J16" s="3">
        <v>0</v>
      </c>
      <c r="L16" s="3">
        <v>6800</v>
      </c>
      <c r="N16" s="3">
        <v>6800000000</v>
      </c>
      <c r="P16" s="3">
        <v>6118890750</v>
      </c>
      <c r="R16" s="3">
        <v>681109250</v>
      </c>
    </row>
    <row r="17" spans="2:18" ht="24" customHeight="1" x14ac:dyDescent="0.55000000000000004">
      <c r="B17" s="2" t="s">
        <v>178</v>
      </c>
      <c r="D17" s="3">
        <v>5000</v>
      </c>
      <c r="F17" s="3">
        <v>5000000000</v>
      </c>
      <c r="H17" s="3">
        <v>4444089362</v>
      </c>
      <c r="J17" s="3">
        <v>555910638</v>
      </c>
      <c r="L17" s="3">
        <v>5000</v>
      </c>
      <c r="N17" s="3">
        <v>5000000000</v>
      </c>
      <c r="P17" s="3">
        <v>4444089362</v>
      </c>
      <c r="R17" s="3">
        <v>555910638</v>
      </c>
    </row>
    <row r="18" spans="2:18" ht="24" customHeight="1" x14ac:dyDescent="0.55000000000000004">
      <c r="B18" s="2" t="s">
        <v>136</v>
      </c>
      <c r="D18" s="3">
        <v>0</v>
      </c>
      <c r="F18" s="3">
        <v>0</v>
      </c>
      <c r="H18" s="3">
        <v>0</v>
      </c>
      <c r="J18" s="3">
        <v>0</v>
      </c>
      <c r="L18" s="3">
        <v>96000</v>
      </c>
      <c r="N18" s="3">
        <v>2777234179</v>
      </c>
      <c r="P18" s="3">
        <v>2271205439</v>
      </c>
      <c r="R18" s="3">
        <v>506028740</v>
      </c>
    </row>
    <row r="19" spans="2:18" ht="24" customHeight="1" x14ac:dyDescent="0.55000000000000004">
      <c r="B19" s="2" t="s">
        <v>159</v>
      </c>
      <c r="D19" s="3">
        <v>3000</v>
      </c>
      <c r="F19" s="3">
        <v>1994638407</v>
      </c>
      <c r="H19" s="3">
        <v>1647398370</v>
      </c>
      <c r="J19" s="3">
        <v>347240037</v>
      </c>
      <c r="L19" s="3">
        <v>3700</v>
      </c>
      <c r="N19" s="3">
        <v>2451655559</v>
      </c>
      <c r="P19" s="3">
        <v>2015949094</v>
      </c>
      <c r="R19" s="3">
        <v>435706465</v>
      </c>
    </row>
    <row r="20" spans="2:18" ht="24" customHeight="1" x14ac:dyDescent="0.55000000000000004">
      <c r="B20" s="2" t="s">
        <v>187</v>
      </c>
      <c r="D20" s="3">
        <v>0</v>
      </c>
      <c r="F20" s="3">
        <v>0</v>
      </c>
      <c r="H20" s="3">
        <v>0</v>
      </c>
      <c r="J20" s="3">
        <v>0</v>
      </c>
      <c r="L20" s="3">
        <v>136883</v>
      </c>
      <c r="N20" s="3">
        <v>3727446854</v>
      </c>
      <c r="P20" s="3">
        <v>3308972702</v>
      </c>
      <c r="R20" s="3">
        <v>418474152</v>
      </c>
    </row>
    <row r="21" spans="2:18" ht="24" customHeight="1" x14ac:dyDescent="0.55000000000000004">
      <c r="B21" s="2" t="s">
        <v>119</v>
      </c>
      <c r="D21" s="3">
        <v>100</v>
      </c>
      <c r="F21" s="3">
        <v>73286716</v>
      </c>
      <c r="H21" s="3">
        <v>66554148</v>
      </c>
      <c r="J21" s="3">
        <v>6732568</v>
      </c>
      <c r="L21" s="3">
        <v>8700</v>
      </c>
      <c r="N21" s="3">
        <v>6105609162</v>
      </c>
      <c r="P21" s="3">
        <v>5687822285</v>
      </c>
      <c r="R21" s="3">
        <v>417786877</v>
      </c>
    </row>
    <row r="22" spans="2:18" ht="24" customHeight="1" x14ac:dyDescent="0.55000000000000004">
      <c r="B22" s="2" t="s">
        <v>96</v>
      </c>
      <c r="D22" s="3">
        <v>0</v>
      </c>
      <c r="F22" s="3">
        <v>0</v>
      </c>
      <c r="H22" s="3">
        <v>0</v>
      </c>
      <c r="J22" s="3">
        <v>0</v>
      </c>
      <c r="L22" s="3">
        <v>9900</v>
      </c>
      <c r="N22" s="3">
        <v>7092262297</v>
      </c>
      <c r="P22" s="3">
        <v>6691780894</v>
      </c>
      <c r="R22" s="3">
        <v>400481403</v>
      </c>
    </row>
    <row r="23" spans="2:18" ht="24" customHeight="1" x14ac:dyDescent="0.55000000000000004">
      <c r="B23" s="2" t="s">
        <v>164</v>
      </c>
      <c r="D23" s="3">
        <v>0</v>
      </c>
      <c r="F23" s="3">
        <v>0</v>
      </c>
      <c r="H23" s="3">
        <v>0</v>
      </c>
      <c r="J23" s="3">
        <v>0</v>
      </c>
      <c r="L23" s="3">
        <v>7800</v>
      </c>
      <c r="N23" s="3">
        <v>4601555820</v>
      </c>
      <c r="P23" s="3">
        <v>4211236575</v>
      </c>
      <c r="R23" s="3">
        <v>390319245</v>
      </c>
    </row>
    <row r="24" spans="2:18" ht="24" customHeight="1" x14ac:dyDescent="0.55000000000000004">
      <c r="B24" s="2" t="s">
        <v>213</v>
      </c>
      <c r="D24" s="3">
        <v>0</v>
      </c>
      <c r="F24" s="3">
        <v>0</v>
      </c>
      <c r="H24" s="3">
        <v>0</v>
      </c>
      <c r="J24" s="3">
        <v>0</v>
      </c>
      <c r="L24" s="3">
        <v>10000</v>
      </c>
      <c r="N24" s="3">
        <v>10000000000</v>
      </c>
      <c r="P24" s="3">
        <v>9711759937</v>
      </c>
      <c r="R24" s="3">
        <v>288240063</v>
      </c>
    </row>
    <row r="25" spans="2:18" ht="24" customHeight="1" x14ac:dyDescent="0.55000000000000004">
      <c r="B25" s="2" t="s">
        <v>97</v>
      </c>
      <c r="D25" s="3">
        <v>0</v>
      </c>
      <c r="F25" s="3">
        <v>0</v>
      </c>
      <c r="H25" s="3">
        <v>0</v>
      </c>
      <c r="J25" s="3">
        <v>0</v>
      </c>
      <c r="L25" s="3">
        <v>3500</v>
      </c>
      <c r="N25" s="3">
        <v>2507995345</v>
      </c>
      <c r="P25" s="3">
        <v>2274587656</v>
      </c>
      <c r="R25" s="3">
        <v>233407689</v>
      </c>
    </row>
    <row r="26" spans="2:18" ht="24" customHeight="1" x14ac:dyDescent="0.55000000000000004">
      <c r="B26" s="2" t="s">
        <v>118</v>
      </c>
      <c r="D26" s="3">
        <v>0</v>
      </c>
      <c r="F26" s="3">
        <v>0</v>
      </c>
      <c r="H26" s="3">
        <v>0</v>
      </c>
      <c r="J26" s="3">
        <v>0</v>
      </c>
      <c r="L26" s="3">
        <v>28929</v>
      </c>
      <c r="N26" s="3">
        <v>2509314302</v>
      </c>
      <c r="P26" s="3">
        <v>2319241767</v>
      </c>
      <c r="R26" s="3">
        <v>190072535</v>
      </c>
    </row>
    <row r="27" spans="2:18" ht="24" customHeight="1" x14ac:dyDescent="0.55000000000000004">
      <c r="B27" s="2" t="s">
        <v>194</v>
      </c>
      <c r="D27" s="3">
        <v>0</v>
      </c>
      <c r="F27" s="3">
        <v>0</v>
      </c>
      <c r="H27" s="3">
        <v>0</v>
      </c>
      <c r="J27" s="3">
        <v>0</v>
      </c>
      <c r="L27" s="3">
        <v>8000</v>
      </c>
      <c r="N27" s="3">
        <v>7101912545</v>
      </c>
      <c r="P27" s="3">
        <v>6977264400</v>
      </c>
      <c r="R27" s="3">
        <v>124648145</v>
      </c>
    </row>
    <row r="28" spans="2:18" ht="24" customHeight="1" x14ac:dyDescent="0.55000000000000004">
      <c r="B28" s="2" t="s">
        <v>175</v>
      </c>
      <c r="D28" s="3">
        <v>0</v>
      </c>
      <c r="F28" s="3">
        <v>0</v>
      </c>
      <c r="H28" s="3">
        <v>0</v>
      </c>
      <c r="J28" s="3">
        <v>0</v>
      </c>
      <c r="L28" s="3">
        <v>3000</v>
      </c>
      <c r="N28" s="3">
        <v>2741962931</v>
      </c>
      <c r="P28" s="3">
        <v>2626979890</v>
      </c>
      <c r="R28" s="3">
        <v>114983041</v>
      </c>
    </row>
    <row r="29" spans="2:18" ht="24" customHeight="1" x14ac:dyDescent="0.55000000000000004">
      <c r="B29" s="2" t="s">
        <v>188</v>
      </c>
      <c r="D29" s="3">
        <v>0</v>
      </c>
      <c r="F29" s="3">
        <v>0</v>
      </c>
      <c r="H29" s="3">
        <v>0</v>
      </c>
      <c r="J29" s="3">
        <v>0</v>
      </c>
      <c r="L29" s="3">
        <v>5000</v>
      </c>
      <c r="N29" s="3">
        <v>5000000000</v>
      </c>
      <c r="P29" s="3">
        <v>4934894287</v>
      </c>
      <c r="R29" s="3">
        <v>65105713</v>
      </c>
    </row>
    <row r="30" spans="2:18" ht="24" customHeight="1" x14ac:dyDescent="0.55000000000000004">
      <c r="B30" s="2" t="s">
        <v>122</v>
      </c>
      <c r="D30" s="3">
        <v>0</v>
      </c>
      <c r="F30" s="3">
        <v>0</v>
      </c>
      <c r="H30" s="3">
        <v>0</v>
      </c>
      <c r="J30" s="3">
        <v>0</v>
      </c>
      <c r="L30" s="3">
        <v>1700</v>
      </c>
      <c r="N30" s="3">
        <v>1291096950</v>
      </c>
      <c r="P30" s="3">
        <v>1264116072</v>
      </c>
      <c r="R30" s="3">
        <v>26980878</v>
      </c>
    </row>
    <row r="31" spans="2:18" ht="25.5" customHeight="1" x14ac:dyDescent="0.55000000000000004">
      <c r="B31" s="2" t="s">
        <v>245</v>
      </c>
      <c r="D31" s="3">
        <v>6000</v>
      </c>
      <c r="F31" s="3">
        <v>5865496692</v>
      </c>
      <c r="H31" s="3">
        <v>5842058680</v>
      </c>
      <c r="J31" s="3">
        <v>23438012</v>
      </c>
      <c r="L31" s="3">
        <v>6000</v>
      </c>
      <c r="N31" s="3">
        <v>5865496692</v>
      </c>
      <c r="P31" s="3">
        <v>5842058680</v>
      </c>
      <c r="R31" s="3">
        <v>23438012</v>
      </c>
    </row>
    <row r="32" spans="2:18" ht="24" customHeight="1" x14ac:dyDescent="0.55000000000000004">
      <c r="B32" s="2" t="s">
        <v>172</v>
      </c>
      <c r="D32" s="3">
        <v>0</v>
      </c>
      <c r="F32" s="3">
        <v>0</v>
      </c>
      <c r="H32" s="3">
        <v>0</v>
      </c>
      <c r="J32" s="3">
        <v>0</v>
      </c>
      <c r="L32" s="3">
        <v>940</v>
      </c>
      <c r="N32" s="3">
        <v>25434561</v>
      </c>
      <c r="P32" s="3">
        <v>16753917</v>
      </c>
      <c r="R32" s="3">
        <v>8680644</v>
      </c>
    </row>
    <row r="33" spans="2:18" ht="24" customHeight="1" x14ac:dyDescent="0.55000000000000004">
      <c r="B33" s="2" t="s">
        <v>195</v>
      </c>
      <c r="D33" s="3">
        <v>0</v>
      </c>
      <c r="F33" s="3">
        <v>0</v>
      </c>
      <c r="H33" s="3">
        <v>0</v>
      </c>
      <c r="J33" s="3">
        <v>0</v>
      </c>
      <c r="L33" s="3">
        <v>600</v>
      </c>
      <c r="N33" s="3">
        <v>526764510</v>
      </c>
      <c r="P33" s="3">
        <v>520894395</v>
      </c>
      <c r="R33" s="3">
        <v>5870115</v>
      </c>
    </row>
    <row r="34" spans="2:18" ht="24" customHeight="1" x14ac:dyDescent="0.55000000000000004">
      <c r="B34" s="2" t="s">
        <v>147</v>
      </c>
      <c r="D34" s="3">
        <v>0</v>
      </c>
      <c r="F34" s="3">
        <v>0</v>
      </c>
      <c r="H34" s="3">
        <v>0</v>
      </c>
      <c r="J34" s="3">
        <v>0</v>
      </c>
      <c r="L34" s="3">
        <v>100</v>
      </c>
      <c r="N34" s="3">
        <v>77388972</v>
      </c>
      <c r="P34" s="3">
        <v>73636650</v>
      </c>
      <c r="R34" s="3">
        <v>3752322</v>
      </c>
    </row>
    <row r="35" spans="2:18" ht="24" customHeight="1" x14ac:dyDescent="0.55000000000000004">
      <c r="B35" s="2" t="s">
        <v>137</v>
      </c>
      <c r="D35" s="3">
        <v>0</v>
      </c>
      <c r="F35" s="3">
        <v>0</v>
      </c>
      <c r="H35" s="3">
        <v>0</v>
      </c>
      <c r="J35" s="3">
        <v>0</v>
      </c>
      <c r="L35" s="3">
        <v>100</v>
      </c>
      <c r="N35" s="3">
        <v>68323616</v>
      </c>
      <c r="P35" s="3">
        <v>65060788</v>
      </c>
      <c r="R35" s="3">
        <v>3262828</v>
      </c>
    </row>
    <row r="36" spans="2:18" ht="24" customHeight="1" x14ac:dyDescent="0.55000000000000004">
      <c r="B36" s="2" t="s">
        <v>193</v>
      </c>
      <c r="D36" s="3">
        <v>71</v>
      </c>
      <c r="F36" s="3">
        <v>1168060</v>
      </c>
      <c r="H36" s="3">
        <v>910468</v>
      </c>
      <c r="J36" s="3">
        <v>257592</v>
      </c>
      <c r="L36" s="3">
        <v>71</v>
      </c>
      <c r="N36" s="3">
        <v>1168060</v>
      </c>
      <c r="P36" s="3">
        <v>910468</v>
      </c>
      <c r="R36" s="3">
        <v>257592</v>
      </c>
    </row>
    <row r="37" spans="2:18" ht="24" customHeight="1" x14ac:dyDescent="0.55000000000000004">
      <c r="B37" s="2" t="s">
        <v>121</v>
      </c>
      <c r="D37" s="3">
        <v>0</v>
      </c>
      <c r="F37" s="3">
        <v>0</v>
      </c>
      <c r="H37" s="3">
        <v>0</v>
      </c>
      <c r="J37" s="3">
        <v>0</v>
      </c>
      <c r="L37" s="3">
        <v>9</v>
      </c>
      <c r="N37" s="3">
        <v>9000000</v>
      </c>
      <c r="P37" s="3">
        <v>8998368</v>
      </c>
      <c r="R37" s="3">
        <v>1632</v>
      </c>
    </row>
    <row r="38" spans="2:18" ht="24" customHeight="1" x14ac:dyDescent="0.55000000000000004">
      <c r="B38" s="2" t="s">
        <v>14</v>
      </c>
      <c r="D38" s="3">
        <v>0</v>
      </c>
      <c r="F38" s="3">
        <v>0</v>
      </c>
      <c r="H38" s="3">
        <v>0</v>
      </c>
      <c r="J38" s="3">
        <v>0</v>
      </c>
      <c r="L38" s="3">
        <v>724529</v>
      </c>
      <c r="N38" s="3">
        <v>4239720006</v>
      </c>
      <c r="P38" s="3">
        <v>4242084329</v>
      </c>
      <c r="R38" s="3">
        <v>-2364323</v>
      </c>
    </row>
    <row r="39" spans="2:18" ht="24" customHeight="1" x14ac:dyDescent="0.55000000000000004">
      <c r="B39" s="2" t="s">
        <v>13</v>
      </c>
      <c r="D39" s="3">
        <v>0</v>
      </c>
      <c r="F39" s="3">
        <v>0</v>
      </c>
      <c r="H39" s="3">
        <v>0</v>
      </c>
      <c r="J39" s="3">
        <v>0</v>
      </c>
      <c r="L39" s="3">
        <v>200000</v>
      </c>
      <c r="N39" s="3">
        <v>6069085986</v>
      </c>
      <c r="P39" s="3">
        <v>6322158000</v>
      </c>
      <c r="R39" s="3">
        <v>-253072014</v>
      </c>
    </row>
    <row r="40" spans="2:18" x14ac:dyDescent="0.55000000000000004">
      <c r="D40" s="3"/>
      <c r="F40" s="3"/>
      <c r="H40" s="3"/>
      <c r="J40" s="3"/>
      <c r="L40" s="3"/>
      <c r="N40" s="3"/>
      <c r="P40" s="3"/>
      <c r="R40" s="3"/>
    </row>
    <row r="41" spans="2:18" ht="21.75" thickBot="1" x14ac:dyDescent="0.6">
      <c r="B41" s="32" t="s">
        <v>80</v>
      </c>
      <c r="D41" s="10">
        <f>SUM(D10:D40)</f>
        <v>45048</v>
      </c>
      <c r="F41" s="10">
        <f>SUM(F10:F40)</f>
        <v>17242047886</v>
      </c>
      <c r="H41" s="10">
        <f>SUM(H10:H40)</f>
        <v>15793874759</v>
      </c>
      <c r="J41" s="10">
        <f>SUM(J10:J40)</f>
        <v>1448173127</v>
      </c>
      <c r="L41" s="10">
        <f>SUM(L10:L40)</f>
        <v>1883970</v>
      </c>
      <c r="N41" s="10">
        <f>SUM(N10:N40)</f>
        <v>143092156546</v>
      </c>
      <c r="P41" s="10">
        <f>SUM(P10:P40)</f>
        <v>132933236592</v>
      </c>
      <c r="R41" s="10">
        <f>SUM(R10:R40)</f>
        <v>10158919954</v>
      </c>
    </row>
    <row r="42" spans="2:18" ht="21.75" thickTop="1" x14ac:dyDescent="0.55000000000000004"/>
    <row r="43" spans="2:18" ht="26.25" x14ac:dyDescent="0.65">
      <c r="J43" s="27">
        <v>13</v>
      </c>
    </row>
  </sheetData>
  <sortState xmlns:xlrd2="http://schemas.microsoft.com/office/spreadsheetml/2017/richdata2" ref="B10:R39">
    <sortCondition descending="1" ref="R10:R39"/>
  </sortState>
  <mergeCells count="14">
    <mergeCell ref="B3:R3"/>
    <mergeCell ref="B4:R4"/>
    <mergeCell ref="B2:R2"/>
    <mergeCell ref="L9"/>
    <mergeCell ref="N9"/>
    <mergeCell ref="P9"/>
    <mergeCell ref="R9"/>
    <mergeCell ref="L8:R8"/>
    <mergeCell ref="B8:B9"/>
    <mergeCell ref="D9"/>
    <mergeCell ref="F9"/>
    <mergeCell ref="H9"/>
    <mergeCell ref="J9"/>
    <mergeCell ref="D8:J8"/>
  </mergeCells>
  <printOptions horizontalCentered="1" verticalCentered="1"/>
  <pageMargins left="0.2" right="0.2" top="0" bottom="0" header="0" footer="0"/>
  <pageSetup paperSize="9" scale="57" orientation="portrait" r:id="rId1"/>
  <rowBreaks count="1" manualBreakCount="1">
    <brk id="30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2:AB40"/>
  <sheetViews>
    <sheetView rightToLeft="1" view="pageBreakPreview" topLeftCell="A25" zoomScaleNormal="100" zoomScaleSheetLayoutView="100" workbookViewId="0">
      <selection activeCell="R39" sqref="R39"/>
    </sheetView>
  </sheetViews>
  <sheetFormatPr defaultRowHeight="21" x14ac:dyDescent="0.6"/>
  <cols>
    <col min="1" max="1" width="5.7109375" style="1" customWidth="1"/>
    <col min="2" max="2" width="37.7109375" style="1" customWidth="1"/>
    <col min="3" max="3" width="1" style="1" customWidth="1"/>
    <col min="4" max="4" width="16.42578125" style="1" customWidth="1"/>
    <col min="5" max="5" width="1" style="1" customWidth="1"/>
    <col min="6" max="6" width="16.5703125" style="1" customWidth="1"/>
    <col min="7" max="7" width="1" style="1" customWidth="1"/>
    <col min="8" max="8" width="17.5703125" style="1" bestFit="1" customWidth="1"/>
    <col min="9" max="9" width="1" style="1" customWidth="1"/>
    <col min="10" max="10" width="17.140625" style="1" customWidth="1"/>
    <col min="11" max="11" width="1" style="1" customWidth="1"/>
    <col min="12" max="12" width="16.28515625" style="1" customWidth="1"/>
    <col min="13" max="13" width="1" style="1" customWidth="1"/>
    <col min="14" max="14" width="16.28515625" style="1" customWidth="1"/>
    <col min="15" max="15" width="1" style="1" customWidth="1"/>
    <col min="16" max="16" width="17.5703125" style="1" bestFit="1" customWidth="1"/>
    <col min="17" max="17" width="1" style="1" customWidth="1"/>
    <col min="18" max="18" width="16.28515625" style="1" bestFit="1" customWidth="1"/>
    <col min="19" max="19" width="1" style="1" customWidth="1"/>
    <col min="20" max="20" width="9.140625" style="1" customWidth="1"/>
    <col min="21" max="16384" width="9.140625" style="1"/>
  </cols>
  <sheetData>
    <row r="2" spans="2:28" ht="30" x14ac:dyDescent="0.6">
      <c r="B2" s="124" t="s">
        <v>116</v>
      </c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7"/>
      <c r="R2" s="17"/>
      <c r="S2" s="17"/>
      <c r="T2" s="17"/>
      <c r="U2" s="17"/>
    </row>
    <row r="3" spans="2:28" ht="30" x14ac:dyDescent="0.6">
      <c r="B3" s="124" t="s">
        <v>45</v>
      </c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7"/>
      <c r="R3" s="17"/>
    </row>
    <row r="4" spans="2:28" ht="30" x14ac:dyDescent="0.6">
      <c r="B4" s="124" t="s">
        <v>241</v>
      </c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7"/>
      <c r="R4" s="17"/>
    </row>
    <row r="6" spans="2:28" s="2" customFormat="1" ht="30" x14ac:dyDescent="0.55000000000000004">
      <c r="B6" s="14" t="s">
        <v>112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2:28" s="16" customFormat="1" ht="27" customHeight="1" x14ac:dyDescent="0.6">
      <c r="B7" s="125" t="s">
        <v>49</v>
      </c>
      <c r="D7" s="126" t="s">
        <v>47</v>
      </c>
      <c r="E7" s="126" t="s">
        <v>47</v>
      </c>
      <c r="F7" s="126" t="s">
        <v>47</v>
      </c>
      <c r="G7" s="126" t="s">
        <v>47</v>
      </c>
      <c r="H7" s="126" t="s">
        <v>47</v>
      </c>
      <c r="I7" s="126" t="s">
        <v>47</v>
      </c>
      <c r="J7" s="126" t="s">
        <v>47</v>
      </c>
      <c r="L7" s="126" t="s">
        <v>48</v>
      </c>
      <c r="M7" s="126" t="s">
        <v>48</v>
      </c>
      <c r="N7" s="126" t="s">
        <v>48</v>
      </c>
      <c r="O7" s="126" t="s">
        <v>48</v>
      </c>
      <c r="P7" s="126" t="s">
        <v>48</v>
      </c>
      <c r="Q7" s="126" t="s">
        <v>48</v>
      </c>
      <c r="R7" s="126" t="s">
        <v>48</v>
      </c>
    </row>
    <row r="8" spans="2:28" s="52" customFormat="1" ht="63" customHeight="1" x14ac:dyDescent="0.75">
      <c r="B8" s="125" t="s">
        <v>49</v>
      </c>
      <c r="D8" s="159" t="s">
        <v>69</v>
      </c>
      <c r="E8" s="53"/>
      <c r="F8" s="159" t="s">
        <v>66</v>
      </c>
      <c r="G8" s="53"/>
      <c r="H8" s="159" t="s">
        <v>67</v>
      </c>
      <c r="I8" s="53"/>
      <c r="J8" s="159" t="s">
        <v>70</v>
      </c>
      <c r="L8" s="159" t="s">
        <v>69</v>
      </c>
      <c r="M8" s="53"/>
      <c r="N8" s="159" t="s">
        <v>66</v>
      </c>
      <c r="O8" s="53"/>
      <c r="P8" s="159" t="s">
        <v>67</v>
      </c>
      <c r="Q8" s="53"/>
      <c r="R8" s="159" t="s">
        <v>70</v>
      </c>
    </row>
    <row r="9" spans="2:28" ht="21.75" x14ac:dyDescent="0.6">
      <c r="B9" s="50" t="s">
        <v>159</v>
      </c>
      <c r="C9" s="4"/>
      <c r="D9" s="54">
        <v>0</v>
      </c>
      <c r="E9" s="4"/>
      <c r="F9" s="54">
        <v>1265614733</v>
      </c>
      <c r="G9" s="4"/>
      <c r="H9" s="54">
        <v>347240037</v>
      </c>
      <c r="I9" s="4"/>
      <c r="J9" s="54">
        <v>1612854770</v>
      </c>
      <c r="K9" s="4"/>
      <c r="L9" s="54">
        <v>0</v>
      </c>
      <c r="M9" s="4"/>
      <c r="N9" s="54">
        <v>5856516749</v>
      </c>
      <c r="O9" s="4"/>
      <c r="P9" s="54">
        <v>435706465</v>
      </c>
      <c r="Q9" s="4"/>
      <c r="R9" s="54">
        <v>6292223214</v>
      </c>
    </row>
    <row r="10" spans="2:28" ht="21.75" x14ac:dyDescent="0.6">
      <c r="B10" s="4" t="s">
        <v>119</v>
      </c>
      <c r="C10" s="4"/>
      <c r="D10" s="29">
        <v>0</v>
      </c>
      <c r="E10" s="4"/>
      <c r="F10" s="29">
        <v>751850156</v>
      </c>
      <c r="G10" s="4"/>
      <c r="H10" s="29">
        <v>6732568</v>
      </c>
      <c r="I10" s="4"/>
      <c r="J10" s="29">
        <v>758582724</v>
      </c>
      <c r="K10" s="4"/>
      <c r="L10" s="29">
        <v>0</v>
      </c>
      <c r="M10" s="4"/>
      <c r="N10" s="29">
        <v>1591561696</v>
      </c>
      <c r="O10" s="4"/>
      <c r="P10" s="29">
        <v>417786877</v>
      </c>
      <c r="Q10" s="4"/>
      <c r="R10" s="29">
        <v>2009348573</v>
      </c>
    </row>
    <row r="11" spans="2:28" ht="21.75" x14ac:dyDescent="0.6">
      <c r="B11" s="4" t="s">
        <v>164</v>
      </c>
      <c r="C11" s="4"/>
      <c r="D11" s="29">
        <v>0</v>
      </c>
      <c r="E11" s="4"/>
      <c r="F11" s="29">
        <v>637969347</v>
      </c>
      <c r="G11" s="4"/>
      <c r="H11" s="29">
        <v>0</v>
      </c>
      <c r="I11" s="4"/>
      <c r="J11" s="29">
        <v>637969347</v>
      </c>
      <c r="K11" s="4"/>
      <c r="L11" s="29">
        <v>0</v>
      </c>
      <c r="M11" s="4"/>
      <c r="N11" s="29">
        <v>1396983656</v>
      </c>
      <c r="O11" s="4"/>
      <c r="P11" s="29">
        <v>390319245</v>
      </c>
      <c r="Q11" s="4"/>
      <c r="R11" s="29">
        <v>1787302901</v>
      </c>
    </row>
    <row r="12" spans="2:28" ht="21.75" x14ac:dyDescent="0.6">
      <c r="B12" s="4" t="s">
        <v>161</v>
      </c>
      <c r="C12" s="4"/>
      <c r="D12" s="29">
        <v>0</v>
      </c>
      <c r="E12" s="4"/>
      <c r="F12" s="29">
        <v>760129885</v>
      </c>
      <c r="G12" s="4"/>
      <c r="H12" s="29">
        <v>0</v>
      </c>
      <c r="I12" s="4"/>
      <c r="J12" s="29">
        <v>760129885</v>
      </c>
      <c r="K12" s="4"/>
      <c r="L12" s="29">
        <v>0</v>
      </c>
      <c r="M12" s="4"/>
      <c r="N12" s="29">
        <v>1103568019</v>
      </c>
      <c r="O12" s="4"/>
      <c r="P12" s="29">
        <v>0</v>
      </c>
      <c r="Q12" s="4"/>
      <c r="R12" s="29">
        <v>1103568019</v>
      </c>
    </row>
    <row r="13" spans="2:28" ht="21.75" x14ac:dyDescent="0.6">
      <c r="B13" s="4" t="s">
        <v>174</v>
      </c>
      <c r="C13" s="4"/>
      <c r="D13" s="29">
        <v>0</v>
      </c>
      <c r="E13" s="4"/>
      <c r="F13" s="29">
        <v>0</v>
      </c>
      <c r="G13" s="4"/>
      <c r="H13" s="29">
        <v>0</v>
      </c>
      <c r="I13" s="4"/>
      <c r="J13" s="29">
        <v>0</v>
      </c>
      <c r="K13" s="4"/>
      <c r="L13" s="29">
        <v>0</v>
      </c>
      <c r="M13" s="4"/>
      <c r="N13" s="29">
        <v>0</v>
      </c>
      <c r="O13" s="4"/>
      <c r="P13" s="29">
        <v>1099800625</v>
      </c>
      <c r="Q13" s="4"/>
      <c r="R13" s="29">
        <v>1099800625</v>
      </c>
    </row>
    <row r="14" spans="2:28" ht="21.75" x14ac:dyDescent="0.6">
      <c r="B14" s="4" t="s">
        <v>175</v>
      </c>
      <c r="C14" s="4"/>
      <c r="D14" s="29">
        <v>0</v>
      </c>
      <c r="E14" s="4"/>
      <c r="F14" s="29">
        <v>382435197</v>
      </c>
      <c r="G14" s="4"/>
      <c r="H14" s="29">
        <v>0</v>
      </c>
      <c r="I14" s="4"/>
      <c r="J14" s="29">
        <v>382435197</v>
      </c>
      <c r="K14" s="4"/>
      <c r="L14" s="29">
        <v>0</v>
      </c>
      <c r="M14" s="4"/>
      <c r="N14" s="29">
        <v>709056293</v>
      </c>
      <c r="O14" s="4"/>
      <c r="P14" s="29">
        <v>114983041</v>
      </c>
      <c r="Q14" s="4"/>
      <c r="R14" s="29">
        <v>824039334</v>
      </c>
    </row>
    <row r="15" spans="2:28" ht="21.75" x14ac:dyDescent="0.6">
      <c r="B15" s="4" t="s">
        <v>183</v>
      </c>
      <c r="C15" s="4"/>
      <c r="D15" s="29">
        <v>0</v>
      </c>
      <c r="E15" s="4"/>
      <c r="F15" s="29">
        <v>454266449</v>
      </c>
      <c r="G15" s="4"/>
      <c r="H15" s="29">
        <v>0</v>
      </c>
      <c r="I15" s="4"/>
      <c r="J15" s="29">
        <v>454266449</v>
      </c>
      <c r="K15" s="4"/>
      <c r="L15" s="29">
        <v>0</v>
      </c>
      <c r="M15" s="4"/>
      <c r="N15" s="29">
        <v>818890165</v>
      </c>
      <c r="O15" s="4"/>
      <c r="P15" s="29">
        <v>0</v>
      </c>
      <c r="Q15" s="4"/>
      <c r="R15" s="29">
        <v>818890165</v>
      </c>
    </row>
    <row r="16" spans="2:28" ht="21.75" x14ac:dyDescent="0.6">
      <c r="B16" s="4" t="s">
        <v>166</v>
      </c>
      <c r="C16" s="4"/>
      <c r="D16" s="29">
        <v>0</v>
      </c>
      <c r="E16" s="4"/>
      <c r="F16" s="29">
        <v>0</v>
      </c>
      <c r="G16" s="4"/>
      <c r="H16" s="29">
        <v>0</v>
      </c>
      <c r="I16" s="4"/>
      <c r="J16" s="29">
        <v>0</v>
      </c>
      <c r="K16" s="4"/>
      <c r="L16" s="29">
        <v>0</v>
      </c>
      <c r="M16" s="4"/>
      <c r="N16" s="29">
        <v>0</v>
      </c>
      <c r="O16" s="4"/>
      <c r="P16" s="29">
        <v>775084367</v>
      </c>
      <c r="Q16" s="4"/>
      <c r="R16" s="29">
        <v>775084367</v>
      </c>
    </row>
    <row r="17" spans="2:18" ht="21.75" x14ac:dyDescent="0.6">
      <c r="B17" s="4" t="s">
        <v>173</v>
      </c>
      <c r="C17" s="4"/>
      <c r="D17" s="29">
        <v>0</v>
      </c>
      <c r="E17" s="4"/>
      <c r="F17" s="29">
        <v>0</v>
      </c>
      <c r="G17" s="4"/>
      <c r="H17" s="29">
        <v>0</v>
      </c>
      <c r="I17" s="4"/>
      <c r="J17" s="29">
        <v>0</v>
      </c>
      <c r="K17" s="4"/>
      <c r="L17" s="29">
        <v>0</v>
      </c>
      <c r="M17" s="4"/>
      <c r="N17" s="29">
        <v>0</v>
      </c>
      <c r="O17" s="4"/>
      <c r="P17" s="29">
        <v>692474467</v>
      </c>
      <c r="Q17" s="4"/>
      <c r="R17" s="29">
        <v>692474467</v>
      </c>
    </row>
    <row r="18" spans="2:18" ht="21.75" x14ac:dyDescent="0.6">
      <c r="B18" s="4" t="s">
        <v>146</v>
      </c>
      <c r="C18" s="4"/>
      <c r="D18" s="29">
        <v>0</v>
      </c>
      <c r="E18" s="4"/>
      <c r="F18" s="29">
        <v>0</v>
      </c>
      <c r="G18" s="4"/>
      <c r="H18" s="29">
        <v>0</v>
      </c>
      <c r="I18" s="4"/>
      <c r="J18" s="29">
        <v>0</v>
      </c>
      <c r="K18" s="4"/>
      <c r="L18" s="29">
        <v>0</v>
      </c>
      <c r="M18" s="4"/>
      <c r="N18" s="29">
        <v>0</v>
      </c>
      <c r="O18" s="4"/>
      <c r="P18" s="29">
        <v>681109250</v>
      </c>
      <c r="Q18" s="4"/>
      <c r="R18" s="29">
        <v>681109250</v>
      </c>
    </row>
    <row r="19" spans="2:18" ht="21.75" x14ac:dyDescent="0.6">
      <c r="B19" s="4" t="s">
        <v>178</v>
      </c>
      <c r="C19" s="4"/>
      <c r="D19" s="29">
        <v>0</v>
      </c>
      <c r="E19" s="4"/>
      <c r="F19" s="29">
        <v>0</v>
      </c>
      <c r="G19" s="4"/>
      <c r="H19" s="29">
        <v>555910638</v>
      </c>
      <c r="I19" s="4"/>
      <c r="J19" s="29">
        <v>555910638</v>
      </c>
      <c r="K19" s="4"/>
      <c r="L19" s="29">
        <v>0</v>
      </c>
      <c r="M19" s="4"/>
      <c r="N19" s="29">
        <v>0</v>
      </c>
      <c r="O19" s="4"/>
      <c r="P19" s="29">
        <v>555910638</v>
      </c>
      <c r="Q19" s="4"/>
      <c r="R19" s="29">
        <v>555910638</v>
      </c>
    </row>
    <row r="20" spans="2:18" ht="21.75" x14ac:dyDescent="0.6">
      <c r="B20" s="4" t="s">
        <v>96</v>
      </c>
      <c r="C20" s="4"/>
      <c r="D20" s="29">
        <v>0</v>
      </c>
      <c r="E20" s="4"/>
      <c r="F20" s="29">
        <v>55321320</v>
      </c>
      <c r="G20" s="4"/>
      <c r="H20" s="29">
        <v>0</v>
      </c>
      <c r="I20" s="4"/>
      <c r="J20" s="29">
        <v>55321320</v>
      </c>
      <c r="K20" s="4"/>
      <c r="L20" s="29">
        <v>0</v>
      </c>
      <c r="M20" s="4"/>
      <c r="N20" s="29">
        <v>55321320</v>
      </c>
      <c r="O20" s="4"/>
      <c r="P20" s="29">
        <v>400481403</v>
      </c>
      <c r="Q20" s="4"/>
      <c r="R20" s="29">
        <v>455802723</v>
      </c>
    </row>
    <row r="21" spans="2:18" ht="21.75" x14ac:dyDescent="0.6">
      <c r="B21" s="4" t="s">
        <v>98</v>
      </c>
      <c r="C21" s="4"/>
      <c r="D21" s="29">
        <v>0</v>
      </c>
      <c r="E21" s="4"/>
      <c r="F21" s="29">
        <v>178227691</v>
      </c>
      <c r="G21" s="4"/>
      <c r="H21" s="29">
        <v>0</v>
      </c>
      <c r="I21" s="4"/>
      <c r="J21" s="29">
        <v>178227691</v>
      </c>
      <c r="K21" s="4"/>
      <c r="L21" s="29">
        <v>0</v>
      </c>
      <c r="M21" s="4"/>
      <c r="N21" s="29">
        <v>443369625</v>
      </c>
      <c r="O21" s="4"/>
      <c r="P21" s="29">
        <v>0</v>
      </c>
      <c r="Q21" s="4"/>
      <c r="R21" s="29">
        <v>443369625</v>
      </c>
    </row>
    <row r="22" spans="2:18" ht="21.75" x14ac:dyDescent="0.6">
      <c r="B22" s="4" t="s">
        <v>97</v>
      </c>
      <c r="C22" s="4"/>
      <c r="D22" s="29">
        <v>0</v>
      </c>
      <c r="E22" s="4"/>
      <c r="F22" s="29">
        <v>167167195</v>
      </c>
      <c r="G22" s="4"/>
      <c r="H22" s="29">
        <v>0</v>
      </c>
      <c r="I22" s="4"/>
      <c r="J22" s="29">
        <v>167167195</v>
      </c>
      <c r="K22" s="4"/>
      <c r="L22" s="29">
        <v>0</v>
      </c>
      <c r="M22" s="4"/>
      <c r="N22" s="29">
        <v>181374260</v>
      </c>
      <c r="O22" s="4"/>
      <c r="P22" s="29">
        <v>233407689</v>
      </c>
      <c r="Q22" s="4"/>
      <c r="R22" s="29">
        <v>414781949</v>
      </c>
    </row>
    <row r="23" spans="2:18" ht="21.75" x14ac:dyDescent="0.6">
      <c r="B23" s="4" t="s">
        <v>214</v>
      </c>
      <c r="C23" s="4"/>
      <c r="D23" s="29">
        <v>0</v>
      </c>
      <c r="E23" s="4"/>
      <c r="F23" s="29">
        <v>354331766</v>
      </c>
      <c r="G23" s="4"/>
      <c r="H23" s="29">
        <v>0</v>
      </c>
      <c r="I23" s="4"/>
      <c r="J23" s="29">
        <v>354331766</v>
      </c>
      <c r="K23" s="4"/>
      <c r="L23" s="29">
        <v>0</v>
      </c>
      <c r="M23" s="4"/>
      <c r="N23" s="29">
        <v>352945558</v>
      </c>
      <c r="O23" s="4"/>
      <c r="P23" s="29">
        <v>0</v>
      </c>
      <c r="Q23" s="4"/>
      <c r="R23" s="29">
        <v>352945558</v>
      </c>
    </row>
    <row r="24" spans="2:18" ht="21.75" x14ac:dyDescent="0.6">
      <c r="B24" s="4" t="s">
        <v>141</v>
      </c>
      <c r="C24" s="4"/>
      <c r="D24" s="29">
        <v>38020249</v>
      </c>
      <c r="E24" s="4"/>
      <c r="F24" s="29">
        <v>-65521701</v>
      </c>
      <c r="G24" s="4"/>
      <c r="H24" s="29">
        <v>0</v>
      </c>
      <c r="I24" s="4"/>
      <c r="J24" s="29">
        <v>-27501452</v>
      </c>
      <c r="K24" s="4"/>
      <c r="L24" s="29">
        <v>170240038</v>
      </c>
      <c r="M24" s="4"/>
      <c r="N24" s="29">
        <v>139774662</v>
      </c>
      <c r="O24" s="4"/>
      <c r="P24" s="29">
        <v>0</v>
      </c>
      <c r="Q24" s="4"/>
      <c r="R24" s="29">
        <v>310014700</v>
      </c>
    </row>
    <row r="25" spans="2:18" ht="21.75" x14ac:dyDescent="0.6">
      <c r="B25" s="4" t="s">
        <v>213</v>
      </c>
      <c r="C25" s="4"/>
      <c r="D25" s="29">
        <v>0</v>
      </c>
      <c r="E25" s="4"/>
      <c r="F25" s="29">
        <v>0</v>
      </c>
      <c r="G25" s="4"/>
      <c r="H25" s="29">
        <v>0</v>
      </c>
      <c r="I25" s="4"/>
      <c r="J25" s="29">
        <v>0</v>
      </c>
      <c r="K25" s="4"/>
      <c r="L25" s="29">
        <v>0</v>
      </c>
      <c r="M25" s="4"/>
      <c r="N25" s="29">
        <v>0</v>
      </c>
      <c r="O25" s="4"/>
      <c r="P25" s="29">
        <v>288240063</v>
      </c>
      <c r="Q25" s="4"/>
      <c r="R25" s="29">
        <v>288240063</v>
      </c>
    </row>
    <row r="26" spans="2:18" ht="21.75" x14ac:dyDescent="0.6">
      <c r="B26" s="4" t="s">
        <v>223</v>
      </c>
      <c r="C26" s="4"/>
      <c r="D26" s="29">
        <v>0</v>
      </c>
      <c r="E26" s="4"/>
      <c r="F26" s="29">
        <v>209146085</v>
      </c>
      <c r="G26" s="4"/>
      <c r="H26" s="29">
        <v>0</v>
      </c>
      <c r="I26" s="4"/>
      <c r="J26" s="29">
        <v>209146085</v>
      </c>
      <c r="K26" s="4"/>
      <c r="L26" s="29">
        <v>0</v>
      </c>
      <c r="M26" s="4"/>
      <c r="N26" s="29">
        <v>222539917</v>
      </c>
      <c r="O26" s="4"/>
      <c r="P26" s="29">
        <v>0</v>
      </c>
      <c r="Q26" s="4"/>
      <c r="R26" s="29">
        <v>222539917</v>
      </c>
    </row>
    <row r="27" spans="2:18" ht="21.75" x14ac:dyDescent="0.6">
      <c r="B27" s="4" t="s">
        <v>220</v>
      </c>
      <c r="C27" s="4"/>
      <c r="D27" s="29">
        <v>0</v>
      </c>
      <c r="E27" s="4"/>
      <c r="F27" s="29">
        <v>184976467</v>
      </c>
      <c r="G27" s="4"/>
      <c r="H27" s="29">
        <v>0</v>
      </c>
      <c r="I27" s="4"/>
      <c r="J27" s="29">
        <v>184976467</v>
      </c>
      <c r="K27" s="4"/>
      <c r="L27" s="29">
        <v>0</v>
      </c>
      <c r="M27" s="4"/>
      <c r="N27" s="29">
        <v>200079487</v>
      </c>
      <c r="O27" s="4"/>
      <c r="P27" s="29">
        <v>0</v>
      </c>
      <c r="Q27" s="4"/>
      <c r="R27" s="29">
        <v>200079487</v>
      </c>
    </row>
    <row r="28" spans="2:18" ht="21.75" x14ac:dyDescent="0.6">
      <c r="B28" s="4" t="s">
        <v>217</v>
      </c>
      <c r="C28" s="4"/>
      <c r="D28" s="29">
        <v>0</v>
      </c>
      <c r="E28" s="4"/>
      <c r="F28" s="29">
        <v>216488755</v>
      </c>
      <c r="G28" s="4"/>
      <c r="H28" s="29">
        <v>0</v>
      </c>
      <c r="I28" s="4"/>
      <c r="J28" s="29">
        <v>216488755</v>
      </c>
      <c r="K28" s="4"/>
      <c r="L28" s="29">
        <v>0</v>
      </c>
      <c r="M28" s="4"/>
      <c r="N28" s="29">
        <v>193674481</v>
      </c>
      <c r="O28" s="4"/>
      <c r="P28" s="29">
        <v>0</v>
      </c>
      <c r="Q28" s="4"/>
      <c r="R28" s="29">
        <v>193674481</v>
      </c>
    </row>
    <row r="29" spans="2:18" ht="21.75" x14ac:dyDescent="0.6">
      <c r="B29" s="4" t="s">
        <v>194</v>
      </c>
      <c r="C29" s="4"/>
      <c r="D29" s="29">
        <v>0</v>
      </c>
      <c r="E29" s="4"/>
      <c r="F29" s="29">
        <v>0</v>
      </c>
      <c r="G29" s="4"/>
      <c r="H29" s="29">
        <v>0</v>
      </c>
      <c r="I29" s="4"/>
      <c r="J29" s="29">
        <v>0</v>
      </c>
      <c r="K29" s="4"/>
      <c r="L29" s="29">
        <v>0</v>
      </c>
      <c r="M29" s="4"/>
      <c r="N29" s="29">
        <v>0</v>
      </c>
      <c r="O29" s="4"/>
      <c r="P29" s="29">
        <v>124648145</v>
      </c>
      <c r="Q29" s="4"/>
      <c r="R29" s="29">
        <v>124648145</v>
      </c>
    </row>
    <row r="30" spans="2:18" ht="21.75" x14ac:dyDescent="0.6">
      <c r="B30" s="4" t="s">
        <v>188</v>
      </c>
      <c r="C30" s="4"/>
      <c r="D30" s="29">
        <v>0</v>
      </c>
      <c r="E30" s="4"/>
      <c r="F30" s="29">
        <v>0</v>
      </c>
      <c r="G30" s="4"/>
      <c r="H30" s="29">
        <v>0</v>
      </c>
      <c r="I30" s="4"/>
      <c r="J30" s="29">
        <v>0</v>
      </c>
      <c r="K30" s="4"/>
      <c r="L30" s="29">
        <v>0</v>
      </c>
      <c r="M30" s="4"/>
      <c r="N30" s="29">
        <v>0</v>
      </c>
      <c r="O30" s="4"/>
      <c r="P30" s="29">
        <v>65105713</v>
      </c>
      <c r="Q30" s="4"/>
      <c r="R30" s="29">
        <v>65105713</v>
      </c>
    </row>
    <row r="31" spans="2:18" ht="21.75" x14ac:dyDescent="0.6">
      <c r="B31" s="4" t="s">
        <v>122</v>
      </c>
      <c r="C31" s="4"/>
      <c r="D31" s="29">
        <v>0</v>
      </c>
      <c r="E31" s="4"/>
      <c r="F31" s="29">
        <v>0</v>
      </c>
      <c r="G31" s="4"/>
      <c r="H31" s="29">
        <v>0</v>
      </c>
      <c r="I31" s="4"/>
      <c r="J31" s="29">
        <v>0</v>
      </c>
      <c r="K31" s="4"/>
      <c r="L31" s="29">
        <v>0</v>
      </c>
      <c r="M31" s="4"/>
      <c r="N31" s="29">
        <v>0</v>
      </c>
      <c r="O31" s="4"/>
      <c r="P31" s="29">
        <v>26980878</v>
      </c>
      <c r="Q31" s="4"/>
      <c r="R31" s="29">
        <v>26980878</v>
      </c>
    </row>
    <row r="32" spans="2:18" ht="21.75" x14ac:dyDescent="0.6">
      <c r="B32" s="4" t="s">
        <v>245</v>
      </c>
      <c r="C32" s="4"/>
      <c r="D32" s="29">
        <v>0</v>
      </c>
      <c r="E32" s="4"/>
      <c r="F32" s="29">
        <v>0</v>
      </c>
      <c r="G32" s="4"/>
      <c r="H32" s="29">
        <v>23438012</v>
      </c>
      <c r="I32" s="4"/>
      <c r="J32" s="29">
        <v>23438012</v>
      </c>
      <c r="K32" s="4"/>
      <c r="L32" s="29">
        <v>0</v>
      </c>
      <c r="M32" s="4"/>
      <c r="N32" s="29">
        <v>0</v>
      </c>
      <c r="O32" s="4"/>
      <c r="P32" s="29">
        <v>23438012</v>
      </c>
      <c r="Q32" s="4"/>
      <c r="R32" s="29">
        <v>23438012</v>
      </c>
    </row>
    <row r="33" spans="2:18" ht="21.75" x14ac:dyDescent="0.6">
      <c r="B33" s="4" t="s">
        <v>195</v>
      </c>
      <c r="C33" s="4"/>
      <c r="D33" s="29">
        <v>0</v>
      </c>
      <c r="E33" s="4"/>
      <c r="F33" s="29">
        <v>0</v>
      </c>
      <c r="G33" s="4"/>
      <c r="H33" s="29">
        <v>0</v>
      </c>
      <c r="I33" s="4"/>
      <c r="J33" s="29">
        <v>0</v>
      </c>
      <c r="K33" s="4"/>
      <c r="L33" s="29">
        <v>0</v>
      </c>
      <c r="M33" s="4"/>
      <c r="N33" s="29">
        <v>0</v>
      </c>
      <c r="O33" s="4"/>
      <c r="P33" s="29">
        <v>5870115</v>
      </c>
      <c r="Q33" s="4"/>
      <c r="R33" s="29">
        <v>5870115</v>
      </c>
    </row>
    <row r="34" spans="2:18" ht="21.75" x14ac:dyDescent="0.6">
      <c r="B34" s="4" t="s">
        <v>147</v>
      </c>
      <c r="C34" s="4"/>
      <c r="D34" s="29">
        <v>0</v>
      </c>
      <c r="E34" s="4"/>
      <c r="F34" s="29">
        <v>0</v>
      </c>
      <c r="G34" s="4"/>
      <c r="H34" s="29">
        <v>0</v>
      </c>
      <c r="I34" s="4"/>
      <c r="J34" s="29">
        <v>0</v>
      </c>
      <c r="K34" s="4"/>
      <c r="L34" s="29">
        <v>0</v>
      </c>
      <c r="M34" s="4"/>
      <c r="N34" s="29">
        <v>0</v>
      </c>
      <c r="O34" s="4"/>
      <c r="P34" s="29">
        <v>3752322</v>
      </c>
      <c r="Q34" s="4"/>
      <c r="R34" s="29">
        <v>3752322</v>
      </c>
    </row>
    <row r="35" spans="2:18" ht="21.75" x14ac:dyDescent="0.6">
      <c r="B35" s="4" t="s">
        <v>137</v>
      </c>
      <c r="C35" s="4"/>
      <c r="D35" s="29">
        <v>0</v>
      </c>
      <c r="E35" s="4"/>
      <c r="F35" s="29">
        <v>0</v>
      </c>
      <c r="G35" s="4"/>
      <c r="H35" s="29">
        <v>0</v>
      </c>
      <c r="I35" s="4"/>
      <c r="J35" s="29">
        <v>0</v>
      </c>
      <c r="K35" s="4"/>
      <c r="L35" s="29">
        <v>0</v>
      </c>
      <c r="M35" s="4"/>
      <c r="N35" s="29">
        <v>0</v>
      </c>
      <c r="O35" s="4"/>
      <c r="P35" s="29">
        <v>3262828</v>
      </c>
      <c r="Q35" s="4"/>
      <c r="R35" s="29">
        <v>3262828</v>
      </c>
    </row>
    <row r="36" spans="2:18" ht="21.75" x14ac:dyDescent="0.6">
      <c r="B36" s="4" t="s">
        <v>144</v>
      </c>
      <c r="C36" s="4"/>
      <c r="D36" s="29">
        <v>81588</v>
      </c>
      <c r="E36" s="4"/>
      <c r="F36" s="29">
        <v>145678</v>
      </c>
      <c r="G36" s="4"/>
      <c r="H36" s="29">
        <v>0</v>
      </c>
      <c r="I36" s="4"/>
      <c r="J36" s="29">
        <v>227266</v>
      </c>
      <c r="K36" s="4"/>
      <c r="L36" s="29">
        <v>384635</v>
      </c>
      <c r="M36" s="4"/>
      <c r="N36" s="29">
        <v>41567</v>
      </c>
      <c r="O36" s="4"/>
      <c r="P36" s="29">
        <v>0</v>
      </c>
      <c r="Q36" s="4"/>
      <c r="R36" s="29">
        <v>426202</v>
      </c>
    </row>
    <row r="37" spans="2:18" ht="21.75" x14ac:dyDescent="0.6">
      <c r="B37" s="4" t="s">
        <v>121</v>
      </c>
      <c r="C37" s="4"/>
      <c r="D37" s="29">
        <v>0</v>
      </c>
      <c r="E37" s="4"/>
      <c r="F37" s="29">
        <v>0</v>
      </c>
      <c r="G37" s="4"/>
      <c r="H37" s="29">
        <v>0</v>
      </c>
      <c r="I37" s="4"/>
      <c r="J37" s="29">
        <v>0</v>
      </c>
      <c r="K37" s="4"/>
      <c r="L37" s="29">
        <v>0</v>
      </c>
      <c r="M37" s="4"/>
      <c r="N37" s="29">
        <v>0</v>
      </c>
      <c r="O37" s="4"/>
      <c r="P37" s="29">
        <v>1632</v>
      </c>
      <c r="Q37" s="4"/>
      <c r="R37" s="29">
        <v>1632</v>
      </c>
    </row>
    <row r="38" spans="2:18" ht="24.75" thickBot="1" x14ac:dyDescent="0.65">
      <c r="B38" s="26" t="s">
        <v>80</v>
      </c>
      <c r="D38" s="10">
        <f>SUM(D9:D37)</f>
        <v>38101837</v>
      </c>
      <c r="E38" s="2"/>
      <c r="F38" s="10">
        <f>SUM(F9:F37)</f>
        <v>5552549023</v>
      </c>
      <c r="G38" s="2"/>
      <c r="H38" s="10">
        <f>SUM(H9:H37)</f>
        <v>933321255</v>
      </c>
      <c r="I38" s="2"/>
      <c r="J38" s="10">
        <f>SUM(J9:J37)</f>
        <v>6523972115</v>
      </c>
      <c r="K38" s="2"/>
      <c r="L38" s="10">
        <f>SUM(L9:L37)</f>
        <v>170624673</v>
      </c>
      <c r="M38" s="2"/>
      <c r="N38" s="10">
        <f>SUM(N9:N37)</f>
        <v>13265697455</v>
      </c>
      <c r="O38" s="2"/>
      <c r="P38" s="10">
        <f>SUM(P9:P37)</f>
        <v>6338363775</v>
      </c>
      <c r="Q38" s="2"/>
      <c r="R38" s="10">
        <f>SUM(R9:R37)</f>
        <v>19774685903</v>
      </c>
    </row>
    <row r="39" spans="2:18" ht="21.75" thickTop="1" x14ac:dyDescent="0.6"/>
    <row r="40" spans="2:18" ht="30" x14ac:dyDescent="0.75">
      <c r="J40" s="57">
        <v>14</v>
      </c>
    </row>
  </sheetData>
  <sortState xmlns:xlrd2="http://schemas.microsoft.com/office/spreadsheetml/2017/richdata2" ref="B9:R37">
    <sortCondition descending="1" ref="R9:R37"/>
  </sortState>
  <mergeCells count="14">
    <mergeCell ref="R8"/>
    <mergeCell ref="L7:R7"/>
    <mergeCell ref="B7:B8"/>
    <mergeCell ref="D8"/>
    <mergeCell ref="F8"/>
    <mergeCell ref="H8"/>
    <mergeCell ref="J8"/>
    <mergeCell ref="D7:J7"/>
    <mergeCell ref="B2:P2"/>
    <mergeCell ref="B3:P3"/>
    <mergeCell ref="B4:P4"/>
    <mergeCell ref="L8"/>
    <mergeCell ref="N8"/>
    <mergeCell ref="P8"/>
  </mergeCells>
  <printOptions horizontalCentered="1" verticalCentered="1"/>
  <pageMargins left="0.25" right="0.25" top="0" bottom="0" header="0" footer="0"/>
  <pageSetup paperSize="9" scale="6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2:AB34"/>
  <sheetViews>
    <sheetView rightToLeft="1" view="pageBreakPreview" zoomScale="60" zoomScaleNormal="100" workbookViewId="0">
      <selection activeCell="F33" sqref="F33"/>
    </sheetView>
  </sheetViews>
  <sheetFormatPr defaultRowHeight="21.75" customHeight="1" x14ac:dyDescent="0.55000000000000004"/>
  <cols>
    <col min="1" max="1" width="3" style="2" customWidth="1"/>
    <col min="2" max="2" width="65.42578125" style="2" customWidth="1"/>
    <col min="3" max="3" width="1" style="2" customWidth="1"/>
    <col min="4" max="4" width="22" style="2" bestFit="1" customWidth="1"/>
    <col min="5" max="5" width="1" style="2" customWidth="1"/>
    <col min="6" max="6" width="18.140625" style="2" customWidth="1"/>
    <col min="7" max="7" width="1" style="2" customWidth="1"/>
    <col min="8" max="8" width="18.28515625" style="2" customWidth="1"/>
    <col min="9" max="9" width="1" style="2" customWidth="1"/>
    <col min="10" max="10" width="18.42578125" style="2" customWidth="1"/>
    <col min="11" max="11" width="1" style="2" customWidth="1"/>
    <col min="12" max="12" width="17.5703125" style="2" customWidth="1"/>
    <col min="13" max="13" width="1" style="2" customWidth="1"/>
    <col min="14" max="14" width="9.140625" style="2" customWidth="1"/>
    <col min="15" max="16384" width="9.140625" style="2"/>
  </cols>
  <sheetData>
    <row r="2" spans="2:28" ht="31.5" customHeight="1" x14ac:dyDescent="0.55000000000000004">
      <c r="B2" s="124" t="s">
        <v>116</v>
      </c>
      <c r="C2" s="124"/>
      <c r="D2" s="124"/>
      <c r="E2" s="124"/>
      <c r="F2" s="124"/>
      <c r="G2" s="124"/>
      <c r="H2" s="124"/>
      <c r="I2" s="124"/>
      <c r="J2" s="124"/>
      <c r="K2" s="124"/>
      <c r="L2" s="124"/>
    </row>
    <row r="3" spans="2:28" ht="31.5" customHeight="1" x14ac:dyDescent="0.55000000000000004">
      <c r="B3" s="124" t="s">
        <v>45</v>
      </c>
      <c r="C3" s="124"/>
      <c r="D3" s="124"/>
      <c r="E3" s="124"/>
      <c r="F3" s="124"/>
      <c r="G3" s="124"/>
      <c r="H3" s="124"/>
      <c r="I3" s="124"/>
      <c r="J3" s="124"/>
      <c r="K3" s="124"/>
      <c r="L3" s="124"/>
    </row>
    <row r="4" spans="2:28" ht="31.5" customHeight="1" x14ac:dyDescent="0.55000000000000004">
      <c r="B4" s="124" t="s">
        <v>241</v>
      </c>
      <c r="C4" s="124"/>
      <c r="D4" s="124"/>
      <c r="E4" s="124"/>
      <c r="F4" s="124"/>
      <c r="G4" s="124"/>
      <c r="H4" s="124"/>
      <c r="I4" s="124"/>
      <c r="J4" s="124"/>
      <c r="K4" s="124"/>
      <c r="L4" s="124"/>
    </row>
    <row r="5" spans="2:28" ht="73.5" customHeight="1" x14ac:dyDescent="0.55000000000000004"/>
    <row r="6" spans="2:28" ht="30" x14ac:dyDescent="0.55000000000000004">
      <c r="B6" s="14" t="s">
        <v>113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2:28" ht="30" x14ac:dyDescent="0.55000000000000004">
      <c r="B7" s="14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2:28" s="4" customFormat="1" ht="57" customHeight="1" x14ac:dyDescent="0.55000000000000004">
      <c r="B8" s="128" t="s">
        <v>71</v>
      </c>
      <c r="C8" s="128" t="s">
        <v>71</v>
      </c>
      <c r="D8" s="128" t="s">
        <v>71</v>
      </c>
      <c r="F8" s="128" t="s">
        <v>47</v>
      </c>
      <c r="G8" s="128" t="s">
        <v>47</v>
      </c>
      <c r="H8" s="128" t="s">
        <v>47</v>
      </c>
      <c r="J8" s="128" t="s">
        <v>48</v>
      </c>
      <c r="K8" s="128" t="s">
        <v>48</v>
      </c>
      <c r="L8" s="128" t="s">
        <v>48</v>
      </c>
    </row>
    <row r="9" spans="2:28" s="45" customFormat="1" ht="50.25" customHeight="1" x14ac:dyDescent="0.6">
      <c r="B9" s="156" t="s">
        <v>72</v>
      </c>
      <c r="D9" s="156" t="s">
        <v>192</v>
      </c>
      <c r="F9" s="156" t="s">
        <v>73</v>
      </c>
      <c r="H9" s="156" t="s">
        <v>74</v>
      </c>
      <c r="J9" s="156" t="s">
        <v>73</v>
      </c>
      <c r="L9" s="156" t="s">
        <v>74</v>
      </c>
    </row>
    <row r="10" spans="2:28" s="4" customFormat="1" ht="21.75" customHeight="1" x14ac:dyDescent="0.55000000000000004">
      <c r="B10" s="50" t="s">
        <v>150</v>
      </c>
      <c r="D10" s="73" t="s">
        <v>53</v>
      </c>
      <c r="F10" s="54">
        <v>0</v>
      </c>
      <c r="H10" s="50" t="s">
        <v>53</v>
      </c>
      <c r="J10" s="54">
        <v>2092904114</v>
      </c>
      <c r="L10" s="50" t="s">
        <v>53</v>
      </c>
    </row>
    <row r="11" spans="2:28" s="4" customFormat="1" ht="21.75" customHeight="1" x14ac:dyDescent="0.55000000000000004">
      <c r="B11" s="4" t="s">
        <v>196</v>
      </c>
      <c r="D11" s="72" t="s">
        <v>197</v>
      </c>
      <c r="F11" s="29">
        <v>573044365</v>
      </c>
      <c r="H11" s="4" t="s">
        <v>53</v>
      </c>
      <c r="J11" s="29">
        <v>2077647091</v>
      </c>
      <c r="L11" s="4" t="s">
        <v>53</v>
      </c>
    </row>
    <row r="12" spans="2:28" s="4" customFormat="1" ht="21.75" customHeight="1" x14ac:dyDescent="0.55000000000000004">
      <c r="B12" s="4" t="s">
        <v>199</v>
      </c>
      <c r="D12" s="72" t="s">
        <v>200</v>
      </c>
      <c r="F12" s="29">
        <v>441644781</v>
      </c>
      <c r="H12" s="4" t="s">
        <v>53</v>
      </c>
      <c r="J12" s="29">
        <v>1493701459</v>
      </c>
    </row>
    <row r="13" spans="2:28" s="4" customFormat="1" ht="21.75" customHeight="1" x14ac:dyDescent="0.55000000000000004">
      <c r="B13" s="4" t="s">
        <v>199</v>
      </c>
      <c r="D13" s="72" t="s">
        <v>203</v>
      </c>
      <c r="F13" s="29">
        <v>330737797</v>
      </c>
      <c r="H13" s="4" t="s">
        <v>53</v>
      </c>
      <c r="J13" s="29">
        <v>1093889842</v>
      </c>
    </row>
    <row r="14" spans="2:28" s="4" customFormat="1" ht="21.75" customHeight="1" x14ac:dyDescent="0.55000000000000004">
      <c r="B14" s="4" t="s">
        <v>230</v>
      </c>
      <c r="D14" s="72" t="s">
        <v>231</v>
      </c>
      <c r="F14" s="29">
        <v>535671233</v>
      </c>
      <c r="H14" s="4" t="s">
        <v>53</v>
      </c>
      <c r="J14" s="29">
        <v>846958892</v>
      </c>
    </row>
    <row r="15" spans="2:28" s="4" customFormat="1" ht="21.75" customHeight="1" x14ac:dyDescent="0.55000000000000004">
      <c r="B15" s="4" t="s">
        <v>196</v>
      </c>
      <c r="D15" s="72" t="s">
        <v>205</v>
      </c>
      <c r="F15" s="29">
        <v>212328766</v>
      </c>
      <c r="H15" s="4" t="s">
        <v>53</v>
      </c>
      <c r="J15" s="29">
        <v>751506841</v>
      </c>
    </row>
    <row r="16" spans="2:28" s="4" customFormat="1" ht="21.75" customHeight="1" x14ac:dyDescent="0.55000000000000004">
      <c r="B16" s="4" t="s">
        <v>196</v>
      </c>
      <c r="D16" s="72" t="s">
        <v>201</v>
      </c>
      <c r="F16" s="29">
        <v>0</v>
      </c>
      <c r="H16" s="4" t="s">
        <v>53</v>
      </c>
      <c r="J16" s="29">
        <v>657534248</v>
      </c>
    </row>
    <row r="17" spans="2:12" s="4" customFormat="1" ht="21.75" customHeight="1" x14ac:dyDescent="0.55000000000000004">
      <c r="B17" s="4" t="s">
        <v>230</v>
      </c>
      <c r="D17" s="72" t="s">
        <v>233</v>
      </c>
      <c r="F17" s="29">
        <v>78136957</v>
      </c>
      <c r="H17" s="4" t="s">
        <v>53</v>
      </c>
      <c r="J17" s="29">
        <v>123506803</v>
      </c>
    </row>
    <row r="18" spans="2:12" s="4" customFormat="1" ht="21.75" customHeight="1" x14ac:dyDescent="0.55000000000000004">
      <c r="B18" s="4" t="s">
        <v>230</v>
      </c>
      <c r="D18" s="72" t="s">
        <v>248</v>
      </c>
      <c r="F18" s="29">
        <v>75616416</v>
      </c>
      <c r="H18" s="4" t="s">
        <v>53</v>
      </c>
      <c r="J18" s="29">
        <v>75616416</v>
      </c>
    </row>
    <row r="19" spans="2:12" s="4" customFormat="1" ht="21.75" customHeight="1" x14ac:dyDescent="0.55000000000000004">
      <c r="B19" s="4" t="s">
        <v>149</v>
      </c>
      <c r="D19" s="72" t="s">
        <v>53</v>
      </c>
      <c r="F19" s="29">
        <v>0</v>
      </c>
      <c r="H19" s="4" t="s">
        <v>53</v>
      </c>
      <c r="J19" s="29">
        <v>74739726</v>
      </c>
    </row>
    <row r="20" spans="2:12" s="4" customFormat="1" ht="21.75" customHeight="1" x14ac:dyDescent="0.55000000000000004">
      <c r="B20" s="4" t="s">
        <v>148</v>
      </c>
      <c r="D20" s="72" t="s">
        <v>53</v>
      </c>
      <c r="F20" s="29">
        <v>0</v>
      </c>
      <c r="H20" s="4" t="s">
        <v>53</v>
      </c>
      <c r="J20" s="29">
        <v>74306025</v>
      </c>
    </row>
    <row r="21" spans="2:12" s="4" customFormat="1" ht="21.75" customHeight="1" x14ac:dyDescent="0.55000000000000004">
      <c r="B21" s="4" t="s">
        <v>151</v>
      </c>
      <c r="D21" s="72" t="s">
        <v>152</v>
      </c>
      <c r="F21" s="29">
        <v>4828373</v>
      </c>
      <c r="H21" s="4" t="s">
        <v>53</v>
      </c>
      <c r="J21" s="29">
        <v>10347353</v>
      </c>
    </row>
    <row r="22" spans="2:12" s="4" customFormat="1" ht="21.75" customHeight="1" x14ac:dyDescent="0.55000000000000004">
      <c r="B22" s="4" t="s">
        <v>199</v>
      </c>
      <c r="D22" s="72" t="s">
        <v>208</v>
      </c>
      <c r="F22" s="29">
        <v>4233</v>
      </c>
      <c r="H22" s="4" t="s">
        <v>53</v>
      </c>
      <c r="J22" s="29">
        <v>507776</v>
      </c>
    </row>
    <row r="23" spans="2:12" s="4" customFormat="1" ht="21.75" customHeight="1" x14ac:dyDescent="0.55000000000000004">
      <c r="B23" s="4" t="s">
        <v>99</v>
      </c>
      <c r="D23" s="72" t="s">
        <v>129</v>
      </c>
      <c r="F23" s="29">
        <v>1989</v>
      </c>
      <c r="H23" s="4" t="s">
        <v>53</v>
      </c>
      <c r="J23" s="29">
        <v>456852</v>
      </c>
    </row>
    <row r="24" spans="2:12" s="4" customFormat="1" ht="21.75" customHeight="1" x14ac:dyDescent="0.55000000000000004">
      <c r="B24" s="4" t="s">
        <v>196</v>
      </c>
      <c r="D24" s="72" t="s">
        <v>207</v>
      </c>
      <c r="F24" s="29">
        <v>0</v>
      </c>
      <c r="H24" s="4" t="s">
        <v>53</v>
      </c>
      <c r="J24" s="29">
        <v>247170</v>
      </c>
    </row>
    <row r="25" spans="2:12" s="4" customFormat="1" ht="21.75" customHeight="1" x14ac:dyDescent="0.55000000000000004">
      <c r="B25" s="4" t="s">
        <v>103</v>
      </c>
      <c r="D25" s="72" t="s">
        <v>125</v>
      </c>
      <c r="F25" s="29">
        <v>34816</v>
      </c>
      <c r="H25" s="4" t="s">
        <v>53</v>
      </c>
      <c r="J25" s="29">
        <v>213065</v>
      </c>
    </row>
    <row r="26" spans="2:12" s="4" customFormat="1" ht="21.75" customHeight="1" x14ac:dyDescent="0.55000000000000004">
      <c r="B26" s="4" t="s">
        <v>102</v>
      </c>
      <c r="D26" s="72" t="s">
        <v>138</v>
      </c>
      <c r="F26" s="29">
        <v>35290</v>
      </c>
      <c r="H26" s="4" t="s">
        <v>53</v>
      </c>
      <c r="J26" s="29">
        <v>181076</v>
      </c>
    </row>
    <row r="27" spans="2:12" s="4" customFormat="1" ht="21.75" customHeight="1" x14ac:dyDescent="0.55000000000000004">
      <c r="B27" s="4" t="s">
        <v>99</v>
      </c>
      <c r="D27" s="72" t="s">
        <v>134</v>
      </c>
      <c r="F27" s="29">
        <v>19232</v>
      </c>
      <c r="H27" s="4" t="s">
        <v>53</v>
      </c>
      <c r="J27" s="29">
        <v>80380</v>
      </c>
    </row>
    <row r="28" spans="2:12" s="4" customFormat="1" ht="21.75" customHeight="1" x14ac:dyDescent="0.55000000000000004">
      <c r="B28" s="4" t="s">
        <v>131</v>
      </c>
      <c r="D28" s="72" t="s">
        <v>132</v>
      </c>
      <c r="F28" s="29">
        <v>4776</v>
      </c>
      <c r="H28" s="4" t="s">
        <v>53</v>
      </c>
      <c r="J28" s="29">
        <v>29785</v>
      </c>
    </row>
    <row r="29" spans="2:12" s="4" customFormat="1" ht="21.75" customHeight="1" x14ac:dyDescent="0.55000000000000004">
      <c r="B29" s="4" t="s">
        <v>154</v>
      </c>
      <c r="D29" s="72" t="s">
        <v>155</v>
      </c>
      <c r="F29" s="29">
        <v>2032</v>
      </c>
      <c r="H29" s="4" t="s">
        <v>53</v>
      </c>
      <c r="J29" s="29">
        <v>10372</v>
      </c>
    </row>
    <row r="30" spans="2:12" s="4" customFormat="1" ht="21.75" customHeight="1" x14ac:dyDescent="0.55000000000000004">
      <c r="B30" s="4" t="s">
        <v>123</v>
      </c>
      <c r="D30" s="72" t="s">
        <v>124</v>
      </c>
      <c r="F30" s="29">
        <v>1783</v>
      </c>
      <c r="H30" s="4" t="s">
        <v>53</v>
      </c>
      <c r="J30" s="29">
        <v>7646</v>
      </c>
    </row>
    <row r="31" spans="2:12" s="4" customFormat="1" ht="21.75" customHeight="1" x14ac:dyDescent="0.55000000000000004">
      <c r="B31" s="4" t="s">
        <v>230</v>
      </c>
      <c r="D31" s="72" t="s">
        <v>235</v>
      </c>
      <c r="F31" s="29">
        <v>0</v>
      </c>
      <c r="H31" s="4" t="s">
        <v>53</v>
      </c>
      <c r="J31" s="29">
        <v>80</v>
      </c>
    </row>
    <row r="32" spans="2:12" ht="21.75" customHeight="1" thickBot="1" x14ac:dyDescent="0.6">
      <c r="B32" s="157" t="s">
        <v>80</v>
      </c>
      <c r="C32" s="157"/>
      <c r="D32" s="157"/>
      <c r="F32" s="10">
        <f>SUM(F10:F31)</f>
        <v>2252112839</v>
      </c>
      <c r="H32" s="32"/>
      <c r="J32" s="10">
        <f>SUM(J10:J31)</f>
        <v>9374393012</v>
      </c>
      <c r="L32" s="32"/>
    </row>
    <row r="33" spans="6:6" ht="21.75" customHeight="1" thickTop="1" x14ac:dyDescent="0.55000000000000004"/>
    <row r="34" spans="6:6" ht="30" x14ac:dyDescent="0.75">
      <c r="F34" s="60">
        <v>15</v>
      </c>
    </row>
  </sheetData>
  <sortState xmlns:xlrd2="http://schemas.microsoft.com/office/spreadsheetml/2017/richdata2" ref="B10:L31">
    <sortCondition descending="1" ref="J10:J31"/>
  </sortState>
  <mergeCells count="13">
    <mergeCell ref="B2:L2"/>
    <mergeCell ref="B3:L3"/>
    <mergeCell ref="B4:L4"/>
    <mergeCell ref="B32:D32"/>
    <mergeCell ref="J9"/>
    <mergeCell ref="L9"/>
    <mergeCell ref="J8:L8"/>
    <mergeCell ref="B9"/>
    <mergeCell ref="D9"/>
    <mergeCell ref="B8:D8"/>
    <mergeCell ref="F9"/>
    <mergeCell ref="H9"/>
    <mergeCell ref="F8:H8"/>
  </mergeCells>
  <printOptions horizontalCentered="1" verticalCentered="1"/>
  <pageMargins left="0" right="0" top="0" bottom="0" header="0" footer="0"/>
  <pageSetup paperSize="9" scale="64" orientation="landscape" r:id="rId1"/>
  <rowBreaks count="1" manualBreakCount="1">
    <brk id="21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2:AB17"/>
  <sheetViews>
    <sheetView rightToLeft="1" view="pageBreakPreview" topLeftCell="B1" zoomScaleNormal="100" zoomScaleSheetLayoutView="100" workbookViewId="0">
      <selection activeCell="B10" sqref="B10:F11"/>
    </sheetView>
  </sheetViews>
  <sheetFormatPr defaultRowHeight="21" x14ac:dyDescent="0.55000000000000004"/>
  <cols>
    <col min="1" max="1" width="3" style="2" customWidth="1"/>
    <col min="2" max="2" width="47.85546875" style="2" customWidth="1"/>
    <col min="3" max="3" width="1" style="2" customWidth="1"/>
    <col min="4" max="4" width="13.7109375" style="2" bestFit="1" customWidth="1"/>
    <col min="5" max="5" width="1" style="2" customWidth="1"/>
    <col min="6" max="6" width="18.7109375" style="2" customWidth="1"/>
    <col min="7" max="7" width="1" style="2" customWidth="1"/>
    <col min="8" max="8" width="9.140625" style="2" customWidth="1"/>
    <col min="9" max="16384" width="9.140625" style="2"/>
  </cols>
  <sheetData>
    <row r="2" spans="2:28" ht="30" x14ac:dyDescent="0.55000000000000004">
      <c r="B2" s="124" t="s">
        <v>116</v>
      </c>
      <c r="C2" s="124"/>
      <c r="D2" s="124"/>
      <c r="E2" s="124"/>
      <c r="F2" s="124"/>
    </row>
    <row r="3" spans="2:28" ht="30" x14ac:dyDescent="0.55000000000000004">
      <c r="B3" s="124" t="s">
        <v>45</v>
      </c>
      <c r="C3" s="124"/>
      <c r="D3" s="124"/>
      <c r="E3" s="124"/>
      <c r="F3" s="124"/>
    </row>
    <row r="4" spans="2:28" ht="30" x14ac:dyDescent="0.55000000000000004">
      <c r="B4" s="124" t="s">
        <v>241</v>
      </c>
      <c r="C4" s="124"/>
      <c r="D4" s="124"/>
      <c r="E4" s="124"/>
      <c r="F4" s="124"/>
    </row>
    <row r="5" spans="2:28" ht="125.25" customHeight="1" x14ac:dyDescent="0.55000000000000004"/>
    <row r="6" spans="2:28" s="26" customFormat="1" ht="24" x14ac:dyDescent="0.6">
      <c r="B6" s="65" t="s">
        <v>114</v>
      </c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</row>
    <row r="7" spans="2:28" ht="30" x14ac:dyDescent="0.55000000000000004">
      <c r="B7" s="14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2:28" ht="61.5" customHeight="1" x14ac:dyDescent="0.55000000000000004">
      <c r="B8" s="147" t="s">
        <v>75</v>
      </c>
      <c r="D8" s="124" t="s">
        <v>47</v>
      </c>
      <c r="F8" s="163" t="s">
        <v>243</v>
      </c>
    </row>
    <row r="9" spans="2:28" ht="48.75" customHeight="1" x14ac:dyDescent="0.55000000000000004">
      <c r="B9" s="161" t="s">
        <v>75</v>
      </c>
      <c r="D9" s="162" t="s">
        <v>40</v>
      </c>
      <c r="F9" s="162" t="s">
        <v>40</v>
      </c>
    </row>
    <row r="10" spans="2:28" x14ac:dyDescent="0.55000000000000004">
      <c r="B10" s="2" t="s">
        <v>76</v>
      </c>
      <c r="D10" s="3">
        <v>53</v>
      </c>
      <c r="F10" s="3">
        <v>1524769</v>
      </c>
    </row>
    <row r="11" spans="2:28" ht="22.5" customHeight="1" x14ac:dyDescent="0.55000000000000004">
      <c r="B11" s="2" t="s">
        <v>135</v>
      </c>
      <c r="D11" s="3">
        <v>0</v>
      </c>
      <c r="F11" s="3">
        <v>50</v>
      </c>
    </row>
    <row r="12" spans="2:28" ht="22.5" customHeight="1" x14ac:dyDescent="0.55000000000000004">
      <c r="D12" s="3"/>
      <c r="F12" s="3"/>
    </row>
    <row r="13" spans="2:28" ht="21.75" thickBot="1" x14ac:dyDescent="0.6">
      <c r="B13" s="32" t="s">
        <v>80</v>
      </c>
      <c r="D13" s="10">
        <f>SUM(D10:D12)</f>
        <v>53</v>
      </c>
      <c r="F13" s="10">
        <f>SUM(F10:F12)</f>
        <v>1524819</v>
      </c>
    </row>
    <row r="14" spans="2:28" ht="21.75" thickTop="1" x14ac:dyDescent="0.55000000000000004"/>
    <row r="15" spans="2:28" ht="85.5" customHeight="1" x14ac:dyDescent="0.55000000000000004"/>
    <row r="16" spans="2:28" ht="85.5" customHeight="1" x14ac:dyDescent="0.55000000000000004"/>
    <row r="17" spans="1:6" ht="30" x14ac:dyDescent="0.75">
      <c r="A17" s="160">
        <v>16</v>
      </c>
      <c r="B17" s="160"/>
      <c r="C17" s="160"/>
      <c r="D17" s="160"/>
      <c r="E17" s="160"/>
      <c r="F17" s="160"/>
    </row>
  </sheetData>
  <sortState xmlns:xlrd2="http://schemas.microsoft.com/office/spreadsheetml/2017/richdata2" ref="B10:F11">
    <sortCondition descending="1" ref="F10:F11"/>
  </sortState>
  <mergeCells count="9">
    <mergeCell ref="A17:F17"/>
    <mergeCell ref="B2:F2"/>
    <mergeCell ref="B3:F3"/>
    <mergeCell ref="B4:F4"/>
    <mergeCell ref="B8:B9"/>
    <mergeCell ref="D9"/>
    <mergeCell ref="D8"/>
    <mergeCell ref="F9"/>
    <mergeCell ref="F8"/>
  </mergeCells>
  <printOptions horizontalCentered="1" verticalCentere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</vt:i4>
      </vt:variant>
    </vt:vector>
  </HeadingPairs>
  <TitlesOfParts>
    <vt:vector size="18" baseType="lpstr">
      <vt:lpstr>صفحه اول</vt:lpstr>
      <vt:lpstr>سرمایه گذاری ها</vt:lpstr>
      <vt:lpstr>سهام</vt:lpstr>
      <vt:lpstr>تبعی</vt:lpstr>
      <vt:lpstr>اوراق مشارکت</vt:lpstr>
      <vt:lpstr>گواهی سپرده</vt:lpstr>
      <vt:lpstr>سپرده</vt:lpstr>
      <vt:lpstr>تعدیل قیمت</vt:lpstr>
      <vt:lpstr>جمع درآمدها</vt:lpstr>
      <vt:lpstr>سود اوراق بهادار و سپرده بانکی</vt:lpstr>
      <vt:lpstr>سرمایه‌گذاری در سهام</vt:lpstr>
      <vt:lpstr>درآمد سود سهام</vt:lpstr>
      <vt:lpstr>درآمد ناشی از تغییر قیمت اوراق</vt:lpstr>
      <vt:lpstr>درآمد ناشی از فروش</vt:lpstr>
      <vt:lpstr>سرمایه‌گذاری در اوراق بهادار</vt:lpstr>
      <vt:lpstr>درآمد سپرده بانکی</vt:lpstr>
      <vt:lpstr>سایر درآمدها</vt:lpstr>
      <vt:lpstr>'صفحه اول'!Print_Area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Mehdi Gholipour</dc:creator>
  <cp:lastModifiedBy>Fatemeh Mohamadinezhad</cp:lastModifiedBy>
  <cp:lastPrinted>2023-07-24T11:29:54Z</cp:lastPrinted>
  <dcterms:created xsi:type="dcterms:W3CDTF">2021-12-28T12:49:50Z</dcterms:created>
  <dcterms:modified xsi:type="dcterms:W3CDTF">2023-08-27T08:35:37Z</dcterms:modified>
</cp:coreProperties>
</file>