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تیر\دی\"/>
    </mc:Choice>
  </mc:AlternateContent>
  <xr:revisionPtr revIDLastSave="0" documentId="13_ncr:1_{6F4ED560-03AD-4686-9740-6CC48AD5F5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اول'!$A$1:$M$33</definedName>
  </definedNames>
  <calcPr calcId="181029"/>
</workbook>
</file>

<file path=xl/calcChain.xml><?xml version="1.0" encoding="utf-8"?>
<calcChain xmlns="http://schemas.openxmlformats.org/spreadsheetml/2006/main">
  <c r="H13" i="15" l="1"/>
  <c r="H12" i="15"/>
  <c r="F13" i="15"/>
  <c r="F12" i="15"/>
  <c r="D13" i="15"/>
  <c r="D12" i="15"/>
  <c r="D13" i="14"/>
  <c r="F13" i="14"/>
  <c r="F31" i="13"/>
  <c r="J31" i="13"/>
  <c r="D37" i="12"/>
  <c r="F37" i="12"/>
  <c r="H37" i="12"/>
  <c r="J37" i="12"/>
  <c r="L37" i="12"/>
  <c r="R37" i="12"/>
  <c r="N37" i="12"/>
  <c r="P37" i="12"/>
  <c r="D26" i="11"/>
  <c r="F26" i="11"/>
  <c r="H26" i="11"/>
  <c r="J26" i="11"/>
  <c r="N26" i="11"/>
  <c r="P26" i="11"/>
  <c r="R26" i="11"/>
  <c r="T26" i="11"/>
  <c r="V26" i="11"/>
  <c r="D38" i="10"/>
  <c r="F38" i="10"/>
  <c r="H38" i="10"/>
  <c r="J38" i="10"/>
  <c r="L38" i="10"/>
  <c r="N38" i="10"/>
  <c r="P38" i="10"/>
  <c r="R38" i="10"/>
  <c r="D38" i="9"/>
  <c r="F38" i="9"/>
  <c r="H38" i="9"/>
  <c r="J38" i="9"/>
  <c r="L38" i="9"/>
  <c r="N38" i="9"/>
  <c r="P38" i="9"/>
  <c r="R38" i="9"/>
  <c r="J19" i="8"/>
  <c r="L19" i="8"/>
  <c r="N19" i="8"/>
  <c r="P19" i="8"/>
  <c r="R19" i="8"/>
  <c r="T19" i="8"/>
  <c r="J31" i="7"/>
  <c r="L31" i="7"/>
  <c r="N31" i="7"/>
  <c r="P31" i="7"/>
  <c r="R31" i="7"/>
  <c r="T31" i="7"/>
  <c r="T31" i="6"/>
  <c r="L31" i="6"/>
  <c r="N31" i="6"/>
  <c r="P31" i="6"/>
  <c r="R31" i="6"/>
  <c r="D25" i="4"/>
  <c r="F25" i="4"/>
  <c r="H25" i="4"/>
  <c r="L25" i="4"/>
  <c r="R31" i="3"/>
  <c r="P31" i="3"/>
  <c r="T31" i="3"/>
  <c r="Z31" i="3"/>
  <c r="AB31" i="3"/>
  <c r="AD31" i="3"/>
  <c r="AH31" i="3"/>
  <c r="AJ31" i="3"/>
  <c r="E26" i="1"/>
  <c r="G26" i="1"/>
  <c r="I26" i="1"/>
  <c r="K26" i="1"/>
  <c r="M26" i="1"/>
  <c r="O26" i="1"/>
  <c r="Q26" i="1"/>
  <c r="S26" i="1"/>
  <c r="W26" i="1"/>
  <c r="Y26" i="1"/>
  <c r="L26" i="11"/>
  <c r="L14" i="5" l="1"/>
  <c r="N14" i="5"/>
  <c r="P14" i="5"/>
  <c r="V14" i="5"/>
  <c r="X14" i="5"/>
  <c r="AD14" i="5"/>
  <c r="X31" i="3"/>
  <c r="Z14" i="5" l="1"/>
  <c r="AB14" i="5"/>
  <c r="V31" i="3"/>
  <c r="O15" i="16" l="1"/>
  <c r="M12" i="16"/>
  <c r="O13" i="16"/>
  <c r="E15" i="16"/>
  <c r="G15" i="16" s="1"/>
  <c r="I15" i="16"/>
  <c r="K15" i="16"/>
  <c r="G13" i="16"/>
  <c r="E13" i="16"/>
  <c r="G14" i="16"/>
  <c r="E14" i="16"/>
  <c r="K12" i="16"/>
  <c r="E12" i="16"/>
  <c r="G12" i="16"/>
  <c r="I12" i="16"/>
  <c r="O12" i="16"/>
  <c r="I14" i="16"/>
  <c r="K14" i="16"/>
  <c r="R26" i="1"/>
  <c r="M14" i="16"/>
  <c r="O14" i="16"/>
  <c r="M13" i="16"/>
  <c r="K13" i="16"/>
  <c r="I13" i="16"/>
  <c r="P17" i="16"/>
  <c r="N17" i="16"/>
  <c r="L17" i="16"/>
  <c r="J17" i="16"/>
  <c r="H17" i="16"/>
  <c r="F17" i="16"/>
  <c r="D17" i="16"/>
  <c r="F10" i="15" l="1"/>
  <c r="M15" i="16"/>
  <c r="O17" i="16"/>
  <c r="E17" i="16"/>
  <c r="G17" i="16"/>
  <c r="K17" i="16"/>
  <c r="M17" i="16"/>
  <c r="I17" i="16"/>
  <c r="T14" i="6" l="1"/>
  <c r="T18" i="6"/>
  <c r="T22" i="6"/>
  <c r="T26" i="6"/>
  <c r="T16" i="6"/>
  <c r="T24" i="6"/>
  <c r="T17" i="6"/>
  <c r="T25" i="6"/>
  <c r="T11" i="6"/>
  <c r="T15" i="6"/>
  <c r="T19" i="6"/>
  <c r="T23" i="6"/>
  <c r="T27" i="6"/>
  <c r="T12" i="6"/>
  <c r="T20" i="6"/>
  <c r="T28" i="6"/>
  <c r="T13" i="6"/>
  <c r="T21" i="6"/>
  <c r="T29" i="6"/>
  <c r="AA14" i="1"/>
  <c r="AA18" i="1"/>
  <c r="AA22" i="1"/>
  <c r="AA17" i="1"/>
  <c r="AA15" i="1"/>
  <c r="AA19" i="1"/>
  <c r="AA23" i="1"/>
  <c r="AA21" i="1"/>
  <c r="AA12" i="1"/>
  <c r="AA16" i="1"/>
  <c r="AA20" i="1"/>
  <c r="AA24" i="1"/>
  <c r="AA13" i="1"/>
  <c r="AL14" i="3"/>
  <c r="AL18" i="3"/>
  <c r="AL22" i="3"/>
  <c r="AL26" i="3"/>
  <c r="AL25" i="3"/>
  <c r="AL15" i="3"/>
  <c r="AL19" i="3"/>
  <c r="AL23" i="3"/>
  <c r="AL27" i="3"/>
  <c r="AL21" i="3"/>
  <c r="AL16" i="3"/>
  <c r="AL20" i="3"/>
  <c r="AL24" i="3"/>
  <c r="AL28" i="3"/>
  <c r="AL17" i="3"/>
  <c r="AL29" i="3"/>
  <c r="T10" i="6"/>
  <c r="AL13" i="3"/>
  <c r="AA11" i="1"/>
  <c r="F9" i="15"/>
  <c r="F11" i="15"/>
  <c r="H9" i="15"/>
  <c r="H11" i="15"/>
  <c r="H10" i="15"/>
  <c r="Q13" i="16"/>
  <c r="Q15" i="16"/>
  <c r="Q17" i="16"/>
  <c r="Q16" i="16"/>
  <c r="Q12" i="16"/>
  <c r="Q14" i="16"/>
  <c r="AA26" i="1" l="1"/>
  <c r="AL31" i="3"/>
  <c r="AF14" i="5"/>
</calcChain>
</file>

<file path=xl/sharedStrings.xml><?xml version="1.0" encoding="utf-8"?>
<sst xmlns="http://schemas.openxmlformats.org/spreadsheetml/2006/main" count="1003" uniqueCount="257">
  <si>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</si>
  <si>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</si>
  <si>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</si>
  <si>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</si>
  <si>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</si>
  <si>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</si>
  <si>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</si>
  <si>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</si>
  <si>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</si>
  <si>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</si>
  <si>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</si>
  <si>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</si>
  <si>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</si>
  <si>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سیمان‌ صوفیان‌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</si>
  <si>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</si>
  <si>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</si>
  <si>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</si>
  <si>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</si>
  <si>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</si>
  <si>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</si>
  <si>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</si>
  <si>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</si>
  <si>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</si>
  <si>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</si>
  <si>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</si>
  <si>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</si>
  <si>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</si>
  <si>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</si>
  <si>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</si>
  <si>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</si>
  <si>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</si>
  <si>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</si>
  <si>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</si>
  <si>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</si>
  <si>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</si>
  <si>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</si>
  <si>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</si>
  <si>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</si>
  <si>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</si>
  <si>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</si>
  <si>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</si>
  <si>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</si>
  <si>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</si>
  <si>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</si>
  <si>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</si>
  <si>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</si>
  <si>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</si>
  <si>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</si>
  <si>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</si>
  <si>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</si>
  <si>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</si>
  <si>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</si>
  <si>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</si>
  <si>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</si>
  <si>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</si>
  <si>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</si>
  <si>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</si>
  <si>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</si>
  <si>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</si>
  <si>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</si>
  <si>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</si>
  <si>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</si>
  <si>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</si>
  <si>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</si>
  <si>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</si>
  <si>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</si>
  <si>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</si>
  <si>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</si>
  <si>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</si>
  <si>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</si>
  <si>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</si>
  <si>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</si>
  <si>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</si>
  <si>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</si>
  <si>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</si>
  <si>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</si>
  <si>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</si>
  <si>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</si>
  <si>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</si>
  <si>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</si>
  <si>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</si>
  <si>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</si>
  <si>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</si>
  <si>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</si>
  <si>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</si>
  <si>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</si>
  <si>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</si>
  <si>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</si>
  <si>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</si>
  <si>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</si>
  <si>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</si>
  <si>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</si>
  <si>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</si>
  <si>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</si>
  <si>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</si>
  <si>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</si>
  <si>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</si>
  <si>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اسنادخزانه-م6بودجه00-030723</t>
  </si>
  <si>
    <t>اسنادخزانه-م7بودجه00-030912</t>
  </si>
  <si>
    <t>بانک آینده سمنان</t>
  </si>
  <si>
    <t>سپرده بلند مدت</t>
  </si>
  <si>
    <t>1399/02/15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</si>
  <si>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</si>
  <si>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</si>
  <si>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</si>
  <si>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</si>
  <si>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</si>
  <si>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</si>
  <si>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</si>
  <si>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</si>
  <si>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</si>
  <si>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</si>
  <si>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</si>
  <si>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</si>
  <si>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</si>
  <si>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</si>
  <si>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صندوق سرمایه‌گذاری گنجینه الماس بیمه دی</t>
  </si>
  <si>
    <t>صنایع پتروشیمی کرمانشاه</t>
  </si>
  <si>
    <t>نفت ایرانول</t>
  </si>
  <si>
    <t>اسنادخزانه-م2بودجه00-031024</t>
  </si>
  <si>
    <t>1403/10/24</t>
  </si>
  <si>
    <t>مشارکت ش تهران012-3ماهه18%</t>
  </si>
  <si>
    <t>اسنادخزانه-م5بودجه00-030626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</si>
  <si>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</si>
  <si>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</si>
  <si>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</si>
  <si>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</si>
  <si>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</si>
  <si>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</si>
  <si>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0202878984001</t>
  </si>
  <si>
    <t>1394/11/10</t>
  </si>
  <si>
    <t>بانک آینده مرکزی</t>
  </si>
  <si>
    <t>0203653785004</t>
  </si>
  <si>
    <t>1400/01/24</t>
  </si>
  <si>
    <t>0800499010004</t>
  </si>
  <si>
    <t>معین برای سایر درآمدهای تنزیل سود بانک</t>
  </si>
  <si>
    <t>پالایش نفت لاوان</t>
  </si>
  <si>
    <t>اسناد خزانه-م9بودجه00-031101</t>
  </si>
  <si>
    <t>114-840-1396301-2</t>
  </si>
  <si>
    <t>1401/05/04</t>
  </si>
  <si>
    <t>پتروشیمی خراسان</t>
  </si>
  <si>
    <t>مرابحه عام دولت112-ش.خ 040408</t>
  </si>
  <si>
    <t>1401/06/08</t>
  </si>
  <si>
    <t>1404/04/07</t>
  </si>
  <si>
    <t>مرابحه عام دولت111-ش.خ 021008</t>
  </si>
  <si>
    <t>1402/10/08</t>
  </si>
  <si>
    <t>گواهی اعتبار مولد شهر0203</t>
  </si>
  <si>
    <t>اسنادخزانه-م3بودجه00-030418</t>
  </si>
  <si>
    <t>گواهی سپرده بانک آینده 1401/06/14</t>
  </si>
  <si>
    <t>گواهی سپرده خاورمیانه 1401/06/10</t>
  </si>
  <si>
    <t>گواهی سپرده  بانک سامان  1401/06/09</t>
  </si>
  <si>
    <t xml:space="preserve">بانک خاورمیانه نیایش </t>
  </si>
  <si>
    <t>1013-10-810-707074697</t>
  </si>
  <si>
    <t>1401/06/09</t>
  </si>
  <si>
    <t>بانک سامان ملاصدرا</t>
  </si>
  <si>
    <t>829-810-4003803-1</t>
  </si>
  <si>
    <t>0303499153004</t>
  </si>
  <si>
    <t>قرض الحسنه</t>
  </si>
  <si>
    <t>1401/07/16</t>
  </si>
  <si>
    <t>اسناد خزانه-م1بودجه01-040326</t>
  </si>
  <si>
    <t>1401/02/26</t>
  </si>
  <si>
    <t>گام بانک صادرات ایران0207</t>
  </si>
  <si>
    <t>1401/04/01</t>
  </si>
  <si>
    <t>1402/07/30</t>
  </si>
  <si>
    <t>اسناد خزانه-م3بودجه01-040520</t>
  </si>
  <si>
    <t>1401/05/18</t>
  </si>
  <si>
    <t>اسنادخزانه-م9بودجه99-020316</t>
  </si>
  <si>
    <t>1404/03/26</t>
  </si>
  <si>
    <t>1404/05/20</t>
  </si>
  <si>
    <t xml:space="preserve">  </t>
  </si>
  <si>
    <t>صنعتی مینو</t>
  </si>
  <si>
    <t>سیمان ساوه</t>
  </si>
  <si>
    <t>بین المللی توسعه ص. معادن غدیر</t>
  </si>
  <si>
    <t>گواهی اعتبار مولد سامان0207</t>
  </si>
  <si>
    <t>گواهی اعتبارمولد رفاه0208</t>
  </si>
  <si>
    <t>اسنادخزانه-م10بودجه99-020807</t>
  </si>
  <si>
    <t>1399/11/21</t>
  </si>
  <si>
    <t>1402/08/07</t>
  </si>
  <si>
    <t>گام بانک اقتصاد نوین0205</t>
  </si>
  <si>
    <t>1402/05/31</t>
  </si>
  <si>
    <t>1400/04/14</t>
  </si>
  <si>
    <t>1403/09/12</t>
  </si>
  <si>
    <t>1403/07/23</t>
  </si>
  <si>
    <t>اسنادخزانه-م8بودجه99-020606</t>
  </si>
  <si>
    <t>1399/07/06</t>
  </si>
  <si>
    <t>1402/06/06</t>
  </si>
  <si>
    <t>مدیریت نوسانات NAV</t>
  </si>
  <si>
    <t>سیمان‌هرمزگان‌</t>
  </si>
  <si>
    <t>اسنادخزانه-م5بودجه99-020218</t>
  </si>
  <si>
    <t>1402/02/18</t>
  </si>
  <si>
    <t>1403/06/26</t>
  </si>
  <si>
    <t>شماره حساب</t>
  </si>
  <si>
    <t>روز دریافت سود</t>
  </si>
  <si>
    <t xml:space="preserve">شماره حساب </t>
  </si>
  <si>
    <t>کشاورزی و دامپروری فجر اصفهان</t>
  </si>
  <si>
    <t>اسنادخزانه-م21بودجه98-020906</t>
  </si>
  <si>
    <t>اسنادخزانه-م11بودجه99-020906</t>
  </si>
  <si>
    <t>بانک پاسارگاد ملاصدرا</t>
  </si>
  <si>
    <t>211307164312072</t>
  </si>
  <si>
    <t>1402/02/10</t>
  </si>
  <si>
    <t>موسسه اعتباری ملل نارمک</t>
  </si>
  <si>
    <t>026660357000000008</t>
  </si>
  <si>
    <t>211307164312071</t>
  </si>
  <si>
    <t>1402/02/09</t>
  </si>
  <si>
    <t>026660357000000023</t>
  </si>
  <si>
    <t>1402/02/20</t>
  </si>
  <si>
    <t xml:space="preserve">211307164312073 </t>
  </si>
  <si>
    <t>1402/02/13</t>
  </si>
  <si>
    <t>2118100164312071</t>
  </si>
  <si>
    <t>026610277000000401</t>
  </si>
  <si>
    <t>-</t>
  </si>
  <si>
    <t>1402/02/30</t>
  </si>
  <si>
    <t xml:space="preserve"> 1402/03/31</t>
  </si>
  <si>
    <t>شیر پگاه آذربایجان شرقی</t>
  </si>
  <si>
    <t>داروسازی‌ فارابی‌</t>
  </si>
  <si>
    <t>گام بانک اقتصاد نوین0204</t>
  </si>
  <si>
    <t>1402/04/28</t>
  </si>
  <si>
    <t>اسنادخزانه-م4بودجه01-040917</t>
  </si>
  <si>
    <t>1401/12/08</t>
  </si>
  <si>
    <t>1404/09/16</t>
  </si>
  <si>
    <t>اسنادخزانه-م20بودجه98-020806</t>
  </si>
  <si>
    <t>1399/02/20</t>
  </si>
  <si>
    <t>1402/08/06</t>
  </si>
  <si>
    <t>اسنادخزانه-م6بودجه01-030814</t>
  </si>
  <si>
    <t>1401/12/10</t>
  </si>
  <si>
    <t>1403/08/14</t>
  </si>
  <si>
    <t>اسنادخزانه-م5بودجه01-041015</t>
  </si>
  <si>
    <t>1404/10/14</t>
  </si>
  <si>
    <t>1402/03/10</t>
  </si>
  <si>
    <t>برای ماه منتهی به  1402/04/31</t>
  </si>
  <si>
    <t xml:space="preserve"> 1402/04/31</t>
  </si>
  <si>
    <t>از ابتدای سال مالی تا  1402/04/31</t>
  </si>
  <si>
    <t>بانک ملت</t>
  </si>
  <si>
    <t>پالایش نفت اصفهان</t>
  </si>
  <si>
    <t>سیمان‌ بهبهان‌</t>
  </si>
  <si>
    <t>-2.55%</t>
  </si>
  <si>
    <t>-2.60%</t>
  </si>
  <si>
    <t>-2.59%</t>
  </si>
  <si>
    <t>-2.50%</t>
  </si>
  <si>
    <t>-2.42%</t>
  </si>
  <si>
    <t>-2.31%</t>
  </si>
  <si>
    <t>-2.19%</t>
  </si>
  <si>
    <t>-2.44%</t>
  </si>
  <si>
    <t>-2.43%</t>
  </si>
  <si>
    <t>-2.63%</t>
  </si>
  <si>
    <t>-2.25%</t>
  </si>
  <si>
    <t>بانک گردشگری اقدسیه</t>
  </si>
  <si>
    <t>141.1405.1452725.1</t>
  </si>
  <si>
    <t>1402/04/12</t>
  </si>
  <si>
    <t xml:space="preserve">141.1405.1452725.2 </t>
  </si>
  <si>
    <t>1402/04/13</t>
  </si>
  <si>
    <t>141.9967.1452725.1</t>
  </si>
  <si>
    <t>1402/04/30</t>
  </si>
  <si>
    <t>1402/04/14</t>
  </si>
  <si>
    <t>1402/04/10</t>
  </si>
  <si>
    <t>1402/04/27</t>
  </si>
  <si>
    <t>1402/04/29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</si>
</sst>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  <font>
      <b/>
      <sz val="24"/>
      <name val="B Zar"/>
      <charset val="178"/>
    </font>
    <font>
      <b/>
      <sz val="26"/>
      <color rgb="FF000000"/>
      <name val="B Zar"/>
      <charset val="178"/>
    </font>
    <font>
      <sz val="22"/>
      <name val="B Zar"/>
      <charset val="178"/>
    </font>
    <font>
      <b/>
      <sz val="22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5" fontId="9" fillId="0" borderId="0" xfId="1" applyNumberFormat="1" applyFont="1"/>
    <xf numFmtId="165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 indent="1" readingOrder="2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65" fontId="22" fillId="0" borderId="0" xfId="1" applyNumberFormat="1" applyFont="1" applyAlignment="1">
      <alignment horizontal="center" vertical="center"/>
    </xf>
    <xf numFmtId="0" fontId="23" fillId="0" borderId="0" xfId="0" applyFont="1"/>
    <xf numFmtId="0" fontId="22" fillId="0" borderId="4" xfId="0" applyFont="1" applyBorder="1" applyAlignment="1">
      <alignment horizontal="center" vertical="center"/>
    </xf>
    <xf numFmtId="165" fontId="22" fillId="0" borderId="4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0" fontId="24" fillId="0" borderId="0" xfId="0" applyFont="1"/>
    <xf numFmtId="165" fontId="22" fillId="0" borderId="4" xfId="0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 vertical="center"/>
    </xf>
    <xf numFmtId="10" fontId="16" fillId="0" borderId="0" xfId="2" applyNumberFormat="1" applyFont="1" applyBorder="1"/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165" fontId="2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4" xfId="2" applyNumberFormat="1" applyFont="1" applyBorder="1" applyAlignment="1">
      <alignment wrapText="1"/>
    </xf>
    <xf numFmtId="0" fontId="2" fillId="0" borderId="2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28574</xdr:rowOff>
    </xdr:from>
    <xdr:to>
      <xdr:col>13</xdr:col>
      <xdr:colOff>19050</xdr:colOff>
      <xdr:row>33</xdr:row>
      <xdr:rowOff>19049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F387F2-1672-2FEF-013B-2F701B43C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42550" y="28574"/>
          <a:ext cx="7686675" cy="10277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dimension ref="B5:J21"/>
  <sheetViews>
    <sheetView rightToLeft="1" tabSelected="1" view="pageBreakPreview" zoomScaleNormal="100" zoomScaleSheetLayoutView="100" workbookViewId="0">
      <selection activeCell="O23" sqref="O23"/>
    </sheetView>
  </sheetViews>
  <sheetFormatPr defaultRowHeight="24" x14ac:dyDescent="0.6"/>
  <cols>
    <col min="1" max="1" width="7.28515625" style="26" customWidth="1"/>
    <col min="2" max="8" width="8.85546875" style="26" customWidth="1"/>
    <col min="9" max="16384" width="9.140625" style="26"/>
  </cols>
  <sheetData>
    <row r="5" spans="2:10" s="91" customFormat="1" ht="30" x14ac:dyDescent="0.25">
      <c r="B5" s="96"/>
      <c r="C5" s="96"/>
      <c r="D5" s="96"/>
      <c r="E5" s="96"/>
      <c r="F5" s="96"/>
      <c r="G5" s="96"/>
      <c r="H5" s="96"/>
      <c r="I5" s="93"/>
    </row>
    <row r="6" spans="2:10" s="91" customFormat="1" ht="30" x14ac:dyDescent="0.25">
      <c r="B6" s="96"/>
      <c r="C6" s="96"/>
      <c r="D6" s="96"/>
      <c r="E6" s="96"/>
      <c r="F6" s="96"/>
      <c r="G6" s="96"/>
      <c r="H6" s="96"/>
      <c r="I6" s="93"/>
    </row>
    <row r="7" spans="2:10" s="91" customFormat="1" ht="30" x14ac:dyDescent="0.25">
      <c r="B7" s="96"/>
      <c r="C7" s="96"/>
      <c r="D7" s="96"/>
      <c r="E7" s="96"/>
      <c r="F7" s="96"/>
      <c r="G7" s="96"/>
      <c r="H7" s="96"/>
      <c r="I7" s="93"/>
    </row>
    <row r="11" spans="2:10" ht="24" customHeight="1" x14ac:dyDescent="0.6">
      <c r="B11" s="95"/>
      <c r="C11" s="95"/>
      <c r="D11" s="95"/>
      <c r="E11" s="95"/>
      <c r="F11" s="95"/>
      <c r="G11" s="95"/>
      <c r="H11" s="95"/>
    </row>
    <row r="12" spans="2:10" ht="24" customHeight="1" x14ac:dyDescent="0.6">
      <c r="B12" s="95"/>
      <c r="C12" s="95"/>
      <c r="D12" s="95"/>
      <c r="E12" s="95"/>
      <c r="F12" s="95"/>
      <c r="G12" s="95"/>
      <c r="H12" s="95"/>
    </row>
    <row r="13" spans="2:10" ht="24" customHeight="1" x14ac:dyDescent="0.6">
      <c r="B13" s="95"/>
      <c r="C13" s="95"/>
      <c r="D13" s="95"/>
      <c r="E13" s="95"/>
      <c r="F13" s="95"/>
      <c r="G13" s="95"/>
      <c r="H13" s="95"/>
    </row>
    <row r="14" spans="2:10" ht="24" customHeight="1" x14ac:dyDescent="0.6">
      <c r="B14" s="95"/>
      <c r="C14" s="95"/>
      <c r="D14" s="95"/>
      <c r="E14" s="95"/>
      <c r="F14" s="95"/>
      <c r="G14" s="95"/>
      <c r="H14" s="95"/>
      <c r="I14" s="92"/>
      <c r="J14" s="92"/>
    </row>
    <row r="15" spans="2:10" ht="24" customHeight="1" x14ac:dyDescent="0.6">
      <c r="B15" s="95"/>
      <c r="C15" s="95"/>
      <c r="D15" s="95"/>
      <c r="E15" s="95"/>
      <c r="F15" s="95"/>
      <c r="G15" s="95"/>
      <c r="H15" s="95"/>
      <c r="I15" s="92"/>
      <c r="J15" s="92"/>
    </row>
    <row r="16" spans="2:10" ht="24" customHeight="1" x14ac:dyDescent="0.6">
      <c r="B16" s="95"/>
      <c r="C16" s="95"/>
      <c r="D16" s="95"/>
      <c r="E16" s="95"/>
      <c r="F16" s="95"/>
      <c r="G16" s="95"/>
      <c r="H16" s="95"/>
      <c r="I16" s="92"/>
      <c r="J16" s="92"/>
    </row>
    <row r="17" spans="2:10" ht="24" customHeight="1" x14ac:dyDescent="0.6">
      <c r="B17" s="95"/>
      <c r="C17" s="95"/>
      <c r="D17" s="95"/>
      <c r="E17" s="95"/>
      <c r="F17" s="95"/>
      <c r="G17" s="95"/>
      <c r="H17" s="95"/>
      <c r="I17" s="92"/>
      <c r="J17" s="92"/>
    </row>
    <row r="18" spans="2:10" ht="24" customHeight="1" x14ac:dyDescent="0.6">
      <c r="B18" s="95"/>
      <c r="C18" s="95"/>
      <c r="D18" s="95"/>
      <c r="E18" s="95"/>
      <c r="F18" s="95"/>
      <c r="G18" s="95"/>
      <c r="H18" s="95"/>
      <c r="I18" s="92"/>
      <c r="J18" s="92"/>
    </row>
    <row r="19" spans="2:10" x14ac:dyDescent="0.6">
      <c r="B19" s="92"/>
      <c r="C19" s="92"/>
      <c r="D19" s="92"/>
      <c r="E19" s="92"/>
      <c r="F19" s="92"/>
      <c r="G19" s="92"/>
      <c r="H19" s="92"/>
      <c r="I19" s="92"/>
      <c r="J19" s="92"/>
    </row>
    <row r="20" spans="2:10" x14ac:dyDescent="0.6">
      <c r="B20" s="92"/>
      <c r="C20" s="92"/>
      <c r="D20" s="92"/>
      <c r="E20" s="92"/>
      <c r="F20" s="92"/>
      <c r="I20" s="92"/>
      <c r="J20" s="92"/>
    </row>
    <row r="21" spans="2:10" x14ac:dyDescent="0.6">
      <c r="B21" s="92"/>
      <c r="C21" s="92"/>
      <c r="D21" s="92"/>
      <c r="E21" s="92"/>
      <c r="F21" s="92"/>
      <c r="I21" s="92"/>
      <c r="J21" s="92"/>
    </row>
  </sheetData>
  <printOptions horizontalCentered="1" verticalCentered="1"/>
  <pageMargins left="0" right="0" top="0" bottom="0.75" header="0.3" footer="0.3"/>
  <pageSetup paperSize="9" scale="75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4"/>
  <sheetViews>
    <sheetView rightToLeft="1" view="pageBreakPreview" zoomScale="60" zoomScaleNormal="100" workbookViewId="0">
      <selection activeCell="J32" sqref="J32"/>
    </sheetView>
  </sheetViews>
  <sheetFormatPr defaultRowHeight="21.75" customHeight="1" x14ac:dyDescent="0.25"/>
  <cols>
    <col min="1" max="1" width="2.7109375" style="35" customWidth="1"/>
    <col min="2" max="2" width="53.85546875" style="35" customWidth="1"/>
    <col min="3" max="3" width="1" style="35" customWidth="1"/>
    <col min="4" max="4" width="14.85546875" style="35" bestFit="1" customWidth="1"/>
    <col min="5" max="5" width="1" style="35" customWidth="1"/>
    <col min="6" max="6" width="11.7109375" style="35" customWidth="1"/>
    <col min="7" max="7" width="1" style="35" customWidth="1"/>
    <col min="8" max="8" width="6" style="35" bestFit="1" customWidth="1"/>
    <col min="9" max="9" width="1" style="35" customWidth="1"/>
    <col min="10" max="10" width="15.42578125" style="35" bestFit="1" customWidth="1"/>
    <col min="11" max="11" width="1" style="35" customWidth="1"/>
    <col min="12" max="12" width="12" style="35" bestFit="1" customWidth="1"/>
    <col min="13" max="13" width="1" style="35" customWidth="1"/>
    <col min="14" max="14" width="15.42578125" style="35" bestFit="1" customWidth="1"/>
    <col min="15" max="15" width="1" style="35" customWidth="1"/>
    <col min="16" max="16" width="16.5703125" style="35" bestFit="1" customWidth="1"/>
    <col min="17" max="17" width="1" style="35" customWidth="1"/>
    <col min="18" max="18" width="11.28515625" style="35" customWidth="1"/>
    <col min="19" max="19" width="1" style="35" customWidth="1"/>
    <col min="20" max="20" width="16.570312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50" t="s">
        <v>116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2:28" ht="27" customHeight="1" x14ac:dyDescent="0.25">
      <c r="B3" s="150" t="s">
        <v>45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2:28" ht="27" customHeight="1" x14ac:dyDescent="0.25">
      <c r="B4" s="150" t="s">
        <v>229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2:28" s="36" customFormat="1" ht="21.75" customHeight="1" x14ac:dyDescent="0.25"/>
    <row r="6" spans="2:28" s="2" customFormat="1" ht="21.75" customHeight="1" x14ac:dyDescent="0.55000000000000004">
      <c r="B6" s="14" t="s">
        <v>107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49" t="s">
        <v>46</v>
      </c>
      <c r="C8" s="149" t="s">
        <v>46</v>
      </c>
      <c r="D8" s="149" t="s">
        <v>46</v>
      </c>
      <c r="E8" s="149" t="s">
        <v>46</v>
      </c>
      <c r="F8" s="149" t="s">
        <v>46</v>
      </c>
      <c r="G8" s="149" t="s">
        <v>46</v>
      </c>
      <c r="H8" s="149" t="s">
        <v>46</v>
      </c>
      <c r="J8" s="149" t="s">
        <v>47</v>
      </c>
      <c r="K8" s="149" t="s">
        <v>47</v>
      </c>
      <c r="L8" s="149" t="s">
        <v>47</v>
      </c>
      <c r="M8" s="149" t="s">
        <v>47</v>
      </c>
      <c r="N8" s="149" t="s">
        <v>47</v>
      </c>
      <c r="P8" s="149" t="s">
        <v>48</v>
      </c>
      <c r="Q8" s="149" t="s">
        <v>48</v>
      </c>
      <c r="R8" s="149" t="s">
        <v>48</v>
      </c>
      <c r="S8" s="149" t="s">
        <v>48</v>
      </c>
      <c r="T8" s="149" t="s">
        <v>48</v>
      </c>
    </row>
    <row r="9" spans="2:28" s="38" customFormat="1" ht="58.5" customHeight="1" x14ac:dyDescent="0.25">
      <c r="B9" s="152" t="s">
        <v>49</v>
      </c>
      <c r="C9" s="41"/>
      <c r="D9" s="152" t="s">
        <v>192</v>
      </c>
      <c r="E9" s="41"/>
      <c r="F9" s="152" t="s">
        <v>24</v>
      </c>
      <c r="G9" s="41"/>
      <c r="H9" s="152" t="s">
        <v>25</v>
      </c>
      <c r="J9" s="152" t="s">
        <v>50</v>
      </c>
      <c r="K9" s="41"/>
      <c r="L9" s="152" t="s">
        <v>51</v>
      </c>
      <c r="M9" s="41"/>
      <c r="N9" s="152" t="s">
        <v>52</v>
      </c>
      <c r="P9" s="152" t="s">
        <v>50</v>
      </c>
      <c r="Q9" s="41"/>
      <c r="R9" s="152" t="s">
        <v>51</v>
      </c>
      <c r="S9" s="41"/>
      <c r="T9" s="152" t="s">
        <v>52</v>
      </c>
    </row>
    <row r="10" spans="2:28" s="36" customFormat="1" ht="21.75" customHeight="1" x14ac:dyDescent="0.25">
      <c r="B10" s="36" t="s">
        <v>197</v>
      </c>
      <c r="D10" s="37">
        <v>10</v>
      </c>
      <c r="F10" s="36" t="s">
        <v>53</v>
      </c>
      <c r="H10" s="37">
        <v>22</v>
      </c>
      <c r="J10" s="39">
        <v>573287671</v>
      </c>
      <c r="K10" s="40"/>
      <c r="L10" s="39">
        <v>0</v>
      </c>
      <c r="M10" s="40"/>
      <c r="N10" s="39">
        <v>573287671</v>
      </c>
      <c r="O10" s="40"/>
      <c r="P10" s="39">
        <v>1504602726</v>
      </c>
      <c r="Q10" s="40"/>
      <c r="R10" s="39">
        <v>2145044</v>
      </c>
      <c r="S10" s="40"/>
      <c r="T10" s="39">
        <v>1502457682</v>
      </c>
    </row>
    <row r="11" spans="2:28" s="36" customFormat="1" ht="21.75" customHeight="1" x14ac:dyDescent="0.25">
      <c r="B11" s="36" t="s">
        <v>200</v>
      </c>
      <c r="D11" s="37">
        <v>18</v>
      </c>
      <c r="F11" s="36" t="s">
        <v>53</v>
      </c>
      <c r="H11" s="37">
        <v>22</v>
      </c>
      <c r="J11" s="39">
        <v>441644781</v>
      </c>
      <c r="K11" s="40"/>
      <c r="L11" s="39">
        <v>0</v>
      </c>
      <c r="M11" s="40"/>
      <c r="N11" s="39">
        <v>441644781</v>
      </c>
      <c r="O11" s="40"/>
      <c r="P11" s="39">
        <v>1052056678</v>
      </c>
      <c r="Q11" s="40"/>
      <c r="R11" s="39">
        <v>1811356</v>
      </c>
      <c r="S11" s="40"/>
      <c r="T11" s="39">
        <v>1050245322</v>
      </c>
    </row>
    <row r="12" spans="2:28" s="36" customFormat="1" ht="21.75" customHeight="1" x14ac:dyDescent="0.25">
      <c r="B12" s="36" t="s">
        <v>200</v>
      </c>
      <c r="D12" s="37">
        <v>20</v>
      </c>
      <c r="F12" s="36" t="s">
        <v>53</v>
      </c>
      <c r="H12" s="37">
        <v>22</v>
      </c>
      <c r="J12" s="39">
        <v>318493836</v>
      </c>
      <c r="K12" s="40"/>
      <c r="L12" s="39">
        <v>0</v>
      </c>
      <c r="M12" s="40"/>
      <c r="N12" s="39">
        <v>318493836</v>
      </c>
      <c r="O12" s="40"/>
      <c r="P12" s="39">
        <v>763152045</v>
      </c>
      <c r="Q12" s="40"/>
      <c r="R12" s="39">
        <v>1292284</v>
      </c>
      <c r="S12" s="40"/>
      <c r="T12" s="39">
        <v>761859761</v>
      </c>
    </row>
    <row r="13" spans="2:28" s="36" customFormat="1" ht="21.75" customHeight="1" x14ac:dyDescent="0.25">
      <c r="B13" s="36" t="s">
        <v>197</v>
      </c>
      <c r="D13" s="37">
        <v>9</v>
      </c>
      <c r="F13" s="36" t="s">
        <v>53</v>
      </c>
      <c r="H13" s="37">
        <v>22</v>
      </c>
      <c r="J13" s="39">
        <v>131095913</v>
      </c>
      <c r="K13" s="40"/>
      <c r="L13" s="39">
        <v>-1121945</v>
      </c>
      <c r="M13" s="40"/>
      <c r="N13" s="39">
        <v>132217858</v>
      </c>
      <c r="O13" s="40"/>
      <c r="P13" s="39">
        <v>657534248</v>
      </c>
      <c r="Q13" s="40"/>
      <c r="R13" s="39">
        <v>0</v>
      </c>
      <c r="S13" s="40"/>
      <c r="T13" s="39">
        <v>657534248</v>
      </c>
    </row>
    <row r="14" spans="2:28" s="36" customFormat="1" ht="21.75" customHeight="1" x14ac:dyDescent="0.25">
      <c r="B14" s="36" t="s">
        <v>197</v>
      </c>
      <c r="D14" s="37">
        <v>13</v>
      </c>
      <c r="F14" s="36" t="s">
        <v>53</v>
      </c>
      <c r="H14" s="37">
        <v>22</v>
      </c>
      <c r="J14" s="39">
        <v>212328766</v>
      </c>
      <c r="K14" s="40"/>
      <c r="L14" s="39">
        <v>0</v>
      </c>
      <c r="M14" s="40"/>
      <c r="N14" s="39">
        <v>212328766</v>
      </c>
      <c r="O14" s="40"/>
      <c r="P14" s="39">
        <v>539178075</v>
      </c>
      <c r="Q14" s="40"/>
      <c r="R14" s="39">
        <v>890363</v>
      </c>
      <c r="S14" s="40"/>
      <c r="T14" s="39">
        <v>538287712</v>
      </c>
    </row>
    <row r="15" spans="2:28" s="36" customFormat="1" ht="21.75" customHeight="1" x14ac:dyDescent="0.25">
      <c r="B15" s="36" t="s">
        <v>246</v>
      </c>
      <c r="D15" s="37">
        <v>12</v>
      </c>
      <c r="F15" s="36" t="s">
        <v>53</v>
      </c>
      <c r="H15" s="37">
        <v>23</v>
      </c>
      <c r="J15" s="39">
        <v>311287659</v>
      </c>
      <c r="K15" s="40"/>
      <c r="L15" s="39">
        <v>2336181</v>
      </c>
      <c r="M15" s="40"/>
      <c r="N15" s="39">
        <v>308951478</v>
      </c>
      <c r="O15" s="40"/>
      <c r="P15" s="39">
        <v>311287659</v>
      </c>
      <c r="Q15" s="40"/>
      <c r="R15" s="39">
        <v>2336181</v>
      </c>
      <c r="S15" s="40"/>
      <c r="T15" s="39">
        <v>308951478</v>
      </c>
    </row>
    <row r="16" spans="2:28" s="36" customFormat="1" ht="21.75" customHeight="1" x14ac:dyDescent="0.25">
      <c r="B16" s="36" t="s">
        <v>141</v>
      </c>
      <c r="D16" s="37" t="s">
        <v>53</v>
      </c>
      <c r="F16" s="36" t="s">
        <v>143</v>
      </c>
      <c r="H16" s="37">
        <v>18</v>
      </c>
      <c r="J16" s="39">
        <v>36934138</v>
      </c>
      <c r="K16" s="40"/>
      <c r="L16" s="39" t="s">
        <v>53</v>
      </c>
      <c r="M16" s="40"/>
      <c r="N16" s="39">
        <v>36934138</v>
      </c>
      <c r="O16" s="40"/>
      <c r="P16" s="39">
        <v>132219789</v>
      </c>
      <c r="Q16" s="40"/>
      <c r="R16" s="39" t="s">
        <v>53</v>
      </c>
      <c r="S16" s="40"/>
      <c r="T16" s="39">
        <v>132219789</v>
      </c>
    </row>
    <row r="17" spans="2:20" s="36" customFormat="1" ht="21.75" customHeight="1" x14ac:dyDescent="0.25">
      <c r="B17" s="36" t="s">
        <v>246</v>
      </c>
      <c r="D17" s="37">
        <v>13</v>
      </c>
      <c r="F17" s="36" t="s">
        <v>53</v>
      </c>
      <c r="H17" s="37">
        <v>23</v>
      </c>
      <c r="J17" s="39">
        <v>45369846</v>
      </c>
      <c r="K17" s="40"/>
      <c r="L17" s="39">
        <v>368640</v>
      </c>
      <c r="M17" s="40"/>
      <c r="N17" s="39">
        <v>45001206</v>
      </c>
      <c r="O17" s="40"/>
      <c r="P17" s="39">
        <v>45369846</v>
      </c>
      <c r="Q17" s="40"/>
      <c r="R17" s="39">
        <v>368640</v>
      </c>
      <c r="S17" s="40"/>
      <c r="T17" s="39">
        <v>45001206</v>
      </c>
    </row>
    <row r="18" spans="2:20" s="36" customFormat="1" ht="21.75" customHeight="1" x14ac:dyDescent="0.25">
      <c r="B18" s="36" t="s">
        <v>151</v>
      </c>
      <c r="D18" s="37">
        <v>9</v>
      </c>
      <c r="F18" s="36" t="s">
        <v>53</v>
      </c>
      <c r="H18" s="37">
        <v>0</v>
      </c>
      <c r="J18" s="39">
        <v>1418852</v>
      </c>
      <c r="K18" s="40"/>
      <c r="L18" s="39">
        <v>0</v>
      </c>
      <c r="M18" s="40"/>
      <c r="N18" s="39">
        <v>1418852</v>
      </c>
      <c r="O18" s="40"/>
      <c r="P18" s="39">
        <v>5518980</v>
      </c>
      <c r="Q18" s="40"/>
      <c r="R18" s="39">
        <v>0</v>
      </c>
      <c r="S18" s="40"/>
      <c r="T18" s="39">
        <v>5518980</v>
      </c>
    </row>
    <row r="19" spans="2:20" s="36" customFormat="1" ht="21.75" customHeight="1" x14ac:dyDescent="0.25">
      <c r="B19" s="36" t="s">
        <v>200</v>
      </c>
      <c r="D19" s="37">
        <v>18</v>
      </c>
      <c r="F19" s="36" t="s">
        <v>53</v>
      </c>
      <c r="H19" s="37">
        <v>0</v>
      </c>
      <c r="J19" s="39">
        <v>260177</v>
      </c>
      <c r="K19" s="40"/>
      <c r="L19" s="39">
        <v>-591</v>
      </c>
      <c r="M19" s="40"/>
      <c r="N19" s="39">
        <v>260768</v>
      </c>
      <c r="O19" s="40"/>
      <c r="P19" s="39">
        <v>503543</v>
      </c>
      <c r="Q19" s="40"/>
      <c r="R19" s="39">
        <v>0</v>
      </c>
      <c r="S19" s="40"/>
      <c r="T19" s="39">
        <v>503543</v>
      </c>
    </row>
    <row r="20" spans="2:20" s="36" customFormat="1" ht="21.75" customHeight="1" x14ac:dyDescent="0.25">
      <c r="B20" s="36" t="s">
        <v>99</v>
      </c>
      <c r="D20" s="37">
        <v>30</v>
      </c>
      <c r="F20" s="36" t="s">
        <v>53</v>
      </c>
      <c r="H20" s="37">
        <v>0</v>
      </c>
      <c r="J20" s="39">
        <v>3185</v>
      </c>
      <c r="K20" s="40"/>
      <c r="L20" s="39">
        <v>0</v>
      </c>
      <c r="M20" s="40"/>
      <c r="N20" s="39">
        <v>3185</v>
      </c>
      <c r="O20" s="40"/>
      <c r="P20" s="39">
        <v>454863</v>
      </c>
      <c r="Q20" s="40"/>
      <c r="R20" s="39">
        <v>0</v>
      </c>
      <c r="S20" s="40"/>
      <c r="T20" s="39">
        <v>454863</v>
      </c>
    </row>
    <row r="21" spans="2:20" s="36" customFormat="1" ht="21.75" customHeight="1" x14ac:dyDescent="0.25">
      <c r="B21" s="36" t="s">
        <v>144</v>
      </c>
      <c r="D21" s="37" t="s">
        <v>53</v>
      </c>
      <c r="F21" s="36" t="s">
        <v>145</v>
      </c>
      <c r="H21" s="37">
        <v>18</v>
      </c>
      <c r="J21" s="39">
        <v>79258</v>
      </c>
      <c r="K21" s="40"/>
      <c r="L21" s="39" t="s">
        <v>53</v>
      </c>
      <c r="M21" s="40"/>
      <c r="N21" s="39">
        <v>79258</v>
      </c>
      <c r="O21" s="40"/>
      <c r="P21" s="39">
        <v>303047</v>
      </c>
      <c r="Q21" s="40"/>
      <c r="R21" s="39" t="s">
        <v>53</v>
      </c>
      <c r="S21" s="40"/>
      <c r="T21" s="39">
        <v>303047</v>
      </c>
    </row>
    <row r="22" spans="2:20" s="36" customFormat="1" ht="21.75" customHeight="1" x14ac:dyDescent="0.25">
      <c r="B22" s="36" t="s">
        <v>197</v>
      </c>
      <c r="D22" s="37">
        <v>9</v>
      </c>
      <c r="F22" s="36" t="s">
        <v>53</v>
      </c>
      <c r="H22" s="37">
        <v>0</v>
      </c>
      <c r="J22" s="39">
        <v>149404</v>
      </c>
      <c r="K22" s="40"/>
      <c r="L22" s="39">
        <v>-116</v>
      </c>
      <c r="M22" s="40"/>
      <c r="N22" s="39">
        <v>149520</v>
      </c>
      <c r="O22" s="40"/>
      <c r="P22" s="39">
        <v>247170</v>
      </c>
      <c r="Q22" s="40"/>
      <c r="R22" s="39">
        <v>0</v>
      </c>
      <c r="S22" s="40"/>
      <c r="T22" s="39">
        <v>247170</v>
      </c>
    </row>
    <row r="23" spans="2:20" s="36" customFormat="1" ht="21.75" customHeight="1" x14ac:dyDescent="0.25">
      <c r="B23" s="36" t="s">
        <v>103</v>
      </c>
      <c r="D23" s="37">
        <v>16</v>
      </c>
      <c r="F23" s="36" t="s">
        <v>53</v>
      </c>
      <c r="H23" s="37">
        <v>0</v>
      </c>
      <c r="J23" s="39">
        <v>34816</v>
      </c>
      <c r="K23" s="40"/>
      <c r="L23" s="39">
        <v>0</v>
      </c>
      <c r="M23" s="40"/>
      <c r="N23" s="39">
        <v>34816</v>
      </c>
      <c r="O23" s="40"/>
      <c r="P23" s="39">
        <v>178249</v>
      </c>
      <c r="Q23" s="40"/>
      <c r="R23" s="39">
        <v>0</v>
      </c>
      <c r="S23" s="40"/>
      <c r="T23" s="39">
        <v>178249</v>
      </c>
    </row>
    <row r="24" spans="2:20" s="36" customFormat="1" ht="21.75" customHeight="1" x14ac:dyDescent="0.25">
      <c r="B24" s="36" t="s">
        <v>102</v>
      </c>
      <c r="D24" s="37">
        <v>3</v>
      </c>
      <c r="F24" s="36" t="s">
        <v>53</v>
      </c>
      <c r="H24" s="37">
        <v>0</v>
      </c>
      <c r="J24" s="39">
        <v>37073</v>
      </c>
      <c r="K24" s="40"/>
      <c r="L24" s="39">
        <v>0</v>
      </c>
      <c r="M24" s="40"/>
      <c r="N24" s="39">
        <v>37073</v>
      </c>
      <c r="O24" s="40"/>
      <c r="P24" s="39">
        <v>145786</v>
      </c>
      <c r="Q24" s="40"/>
      <c r="R24" s="39">
        <v>0</v>
      </c>
      <c r="S24" s="40"/>
      <c r="T24" s="39">
        <v>145786</v>
      </c>
    </row>
    <row r="25" spans="2:20" s="36" customFormat="1" ht="21.75" customHeight="1" x14ac:dyDescent="0.25">
      <c r="B25" s="36" t="s">
        <v>99</v>
      </c>
      <c r="D25" s="37">
        <v>19</v>
      </c>
      <c r="F25" s="36" t="s">
        <v>53</v>
      </c>
      <c r="H25" s="37">
        <v>18</v>
      </c>
      <c r="J25" s="39">
        <v>15287</v>
      </c>
      <c r="K25" s="40"/>
      <c r="L25" s="39">
        <v>0</v>
      </c>
      <c r="M25" s="40"/>
      <c r="N25" s="39">
        <v>15287</v>
      </c>
      <c r="O25" s="40"/>
      <c r="P25" s="39">
        <v>61148</v>
      </c>
      <c r="Q25" s="40"/>
      <c r="R25" s="39">
        <v>59</v>
      </c>
      <c r="S25" s="40"/>
      <c r="T25" s="39">
        <v>61089</v>
      </c>
    </row>
    <row r="26" spans="2:20" s="36" customFormat="1" ht="21.75" customHeight="1" x14ac:dyDescent="0.25">
      <c r="B26" s="36" t="s">
        <v>131</v>
      </c>
      <c r="D26" s="37">
        <v>24</v>
      </c>
      <c r="F26" s="36" t="s">
        <v>53</v>
      </c>
      <c r="H26" s="37">
        <v>0</v>
      </c>
      <c r="J26" s="39">
        <v>4756</v>
      </c>
      <c r="K26" s="40"/>
      <c r="L26" s="39">
        <v>0</v>
      </c>
      <c r="M26" s="40"/>
      <c r="N26" s="39">
        <v>4756</v>
      </c>
      <c r="O26" s="40"/>
      <c r="P26" s="39">
        <v>25009</v>
      </c>
      <c r="Q26" s="40"/>
      <c r="R26" s="39">
        <v>0</v>
      </c>
      <c r="S26" s="40"/>
      <c r="T26" s="39">
        <v>25009</v>
      </c>
    </row>
    <row r="27" spans="2:20" s="36" customFormat="1" ht="21.75" customHeight="1" x14ac:dyDescent="0.25">
      <c r="B27" s="36" t="s">
        <v>154</v>
      </c>
      <c r="D27" s="37">
        <v>9</v>
      </c>
      <c r="F27" s="36" t="s">
        <v>53</v>
      </c>
      <c r="H27" s="37">
        <v>0</v>
      </c>
      <c r="J27" s="39">
        <v>2032</v>
      </c>
      <c r="K27" s="40"/>
      <c r="L27" s="39">
        <v>0</v>
      </c>
      <c r="M27" s="40"/>
      <c r="N27" s="39">
        <v>2032</v>
      </c>
      <c r="O27" s="40"/>
      <c r="P27" s="39">
        <v>8340</v>
      </c>
      <c r="Q27" s="40"/>
      <c r="R27" s="39">
        <v>0</v>
      </c>
      <c r="S27" s="40"/>
      <c r="T27" s="39">
        <v>8340</v>
      </c>
    </row>
    <row r="28" spans="2:20" s="36" customFormat="1" ht="21.75" customHeight="1" x14ac:dyDescent="0.25">
      <c r="B28" s="36" t="s">
        <v>123</v>
      </c>
      <c r="D28" s="37">
        <v>15</v>
      </c>
      <c r="F28" s="36" t="s">
        <v>53</v>
      </c>
      <c r="H28" s="37">
        <v>0</v>
      </c>
      <c r="J28" s="39">
        <v>1619</v>
      </c>
      <c r="K28" s="40"/>
      <c r="L28" s="39">
        <v>0</v>
      </c>
      <c r="M28" s="40"/>
      <c r="N28" s="39">
        <v>1619</v>
      </c>
      <c r="O28" s="40"/>
      <c r="P28" s="39">
        <v>5863</v>
      </c>
      <c r="Q28" s="40"/>
      <c r="R28" s="39">
        <v>0</v>
      </c>
      <c r="S28" s="40"/>
      <c r="T28" s="39">
        <v>5863</v>
      </c>
    </row>
    <row r="29" spans="2:20" s="36" customFormat="1" ht="21.75" customHeight="1" x14ac:dyDescent="0.25">
      <c r="B29" s="36" t="s">
        <v>246</v>
      </c>
      <c r="D29" s="37">
        <v>12</v>
      </c>
      <c r="F29" s="36" t="s">
        <v>53</v>
      </c>
      <c r="H29" s="37">
        <v>0</v>
      </c>
      <c r="J29" s="39">
        <v>80</v>
      </c>
      <c r="K29" s="40"/>
      <c r="L29" s="39">
        <v>0</v>
      </c>
      <c r="M29" s="40"/>
      <c r="N29" s="39">
        <v>80</v>
      </c>
      <c r="O29" s="40"/>
      <c r="P29" s="39">
        <v>80</v>
      </c>
      <c r="Q29" s="40"/>
      <c r="R29" s="39">
        <v>0</v>
      </c>
      <c r="S29" s="40"/>
      <c r="T29" s="39">
        <v>80</v>
      </c>
    </row>
    <row r="30" spans="2:20" s="36" customFormat="1" ht="21.75" customHeight="1" x14ac:dyDescent="0.25">
      <c r="D30" s="37"/>
      <c r="H30" s="37"/>
      <c r="J30" s="39"/>
      <c r="K30" s="40"/>
      <c r="L30" s="39"/>
      <c r="M30" s="40"/>
      <c r="N30" s="39"/>
      <c r="O30" s="40"/>
      <c r="P30" s="39"/>
      <c r="Q30" s="40"/>
      <c r="R30" s="39"/>
      <c r="S30" s="40"/>
      <c r="T30" s="39"/>
    </row>
    <row r="31" spans="2:20" s="36" customFormat="1" ht="21.75" customHeight="1" thickBot="1" x14ac:dyDescent="0.3">
      <c r="B31" s="151" t="s">
        <v>80</v>
      </c>
      <c r="C31" s="151"/>
      <c r="D31" s="151"/>
      <c r="E31" s="151"/>
      <c r="F31" s="151"/>
      <c r="G31" s="151"/>
      <c r="H31" s="151"/>
      <c r="J31" s="43">
        <f>SUM(J10:J30)</f>
        <v>2072449149</v>
      </c>
      <c r="L31" s="43">
        <f>SUM(L10:L29)</f>
        <v>1582169</v>
      </c>
      <c r="N31" s="43">
        <f>SUM(N10:N30)</f>
        <v>2070866980</v>
      </c>
      <c r="P31" s="43">
        <f>SUM(P10:P30)</f>
        <v>5012853144</v>
      </c>
      <c r="R31" s="43">
        <f>SUM(R10:R29)</f>
        <v>8843927</v>
      </c>
      <c r="T31" s="43">
        <f>SUM(T10:T30)</f>
        <v>5004009217</v>
      </c>
    </row>
    <row r="32" spans="2:20" ht="21.75" customHeight="1" thickTop="1" x14ac:dyDescent="0.25"/>
    <row r="34" spans="10:10" ht="21.75" customHeight="1" x14ac:dyDescent="0.25">
      <c r="J34" s="64">
        <v>9</v>
      </c>
    </row>
  </sheetData>
  <sortState xmlns:xlrd2="http://schemas.microsoft.com/office/spreadsheetml/2017/richdata2" ref="B10:T29">
    <sortCondition descending="1" ref="T10:T29"/>
  </sortState>
  <mergeCells count="17">
    <mergeCell ref="H9"/>
    <mergeCell ref="B8:H8"/>
    <mergeCell ref="B2:T2"/>
    <mergeCell ref="B3:T3"/>
    <mergeCell ref="B4:T4"/>
    <mergeCell ref="B31:H31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</mergeCells>
  <printOptions horizontalCentered="1" verticalCentered="1"/>
  <pageMargins left="0.2" right="0.2" top="0" bottom="0" header="0" footer="0"/>
  <pageSetup paperSize="9" scale="73" orientation="landscape" r:id="rId1"/>
  <rowBreaks count="1" manualBreakCount="1">
    <brk id="2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28"/>
  <sheetViews>
    <sheetView rightToLeft="1" view="pageBreakPreview" zoomScale="60" zoomScaleNormal="60" workbookViewId="0">
      <selection activeCell="D27" sqref="D27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51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9.140625" style="4"/>
    <col min="26" max="26" width="13" style="4" bestFit="1" customWidth="1"/>
    <col min="27" max="16384" width="9.140625" style="4"/>
  </cols>
  <sheetData>
    <row r="2" spans="2:28" ht="33" x14ac:dyDescent="0.55000000000000004">
      <c r="B2" s="134" t="s">
        <v>116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</row>
    <row r="3" spans="2:28" ht="33" x14ac:dyDescent="0.55000000000000004">
      <c r="B3" s="134" t="s">
        <v>45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2:28" ht="33" x14ac:dyDescent="0.55000000000000004">
      <c r="B4" s="134" t="s">
        <v>229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</row>
    <row r="7" spans="2:28" s="2" customFormat="1" ht="30" x14ac:dyDescent="0.55000000000000004">
      <c r="B7" s="14" t="s">
        <v>108</v>
      </c>
      <c r="E7" s="13"/>
      <c r="F7" s="13"/>
      <c r="G7" s="13"/>
      <c r="H7" s="13"/>
      <c r="I7" s="13"/>
      <c r="J7" s="13"/>
      <c r="K7" s="13"/>
      <c r="L7" s="109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25" t="s">
        <v>1</v>
      </c>
      <c r="D8" s="126" t="s">
        <v>47</v>
      </c>
      <c r="E8" s="126" t="s">
        <v>47</v>
      </c>
      <c r="F8" s="126" t="s">
        <v>47</v>
      </c>
      <c r="G8" s="126" t="s">
        <v>47</v>
      </c>
      <c r="H8" s="126" t="s">
        <v>47</v>
      </c>
      <c r="I8" s="126" t="s">
        <v>47</v>
      </c>
      <c r="J8" s="126" t="s">
        <v>47</v>
      </c>
      <c r="K8" s="126" t="s">
        <v>47</v>
      </c>
      <c r="L8" s="126" t="s">
        <v>47</v>
      </c>
      <c r="N8" s="126" t="s">
        <v>48</v>
      </c>
      <c r="O8" s="126" t="s">
        <v>48</v>
      </c>
      <c r="P8" s="126" t="s">
        <v>48</v>
      </c>
      <c r="Q8" s="126" t="s">
        <v>48</v>
      </c>
      <c r="R8" s="126" t="s">
        <v>48</v>
      </c>
      <c r="S8" s="126" t="s">
        <v>48</v>
      </c>
      <c r="T8" s="126" t="s">
        <v>48</v>
      </c>
      <c r="U8" s="126" t="s">
        <v>48</v>
      </c>
      <c r="V8" s="126" t="s">
        <v>48</v>
      </c>
    </row>
    <row r="9" spans="2:28" s="48" customFormat="1" ht="55.5" customHeight="1" x14ac:dyDescent="0.25">
      <c r="B9" s="125" t="s">
        <v>1</v>
      </c>
      <c r="D9" s="153" t="s">
        <v>65</v>
      </c>
      <c r="E9" s="49"/>
      <c r="F9" s="153" t="s">
        <v>66</v>
      </c>
      <c r="G9" s="49"/>
      <c r="H9" s="153" t="s">
        <v>67</v>
      </c>
      <c r="I9" s="49"/>
      <c r="J9" s="153" t="s">
        <v>40</v>
      </c>
      <c r="K9" s="49"/>
      <c r="L9" s="154" t="s">
        <v>68</v>
      </c>
      <c r="N9" s="153" t="s">
        <v>65</v>
      </c>
      <c r="O9" s="49"/>
      <c r="P9" s="153" t="s">
        <v>66</v>
      </c>
      <c r="Q9" s="49"/>
      <c r="R9" s="153" t="s">
        <v>67</v>
      </c>
      <c r="S9" s="49"/>
      <c r="T9" s="153" t="s">
        <v>40</v>
      </c>
      <c r="U9" s="49"/>
      <c r="V9" s="153" t="s">
        <v>68</v>
      </c>
    </row>
    <row r="10" spans="2:28" x14ac:dyDescent="0.55000000000000004">
      <c r="B10" s="4" t="s">
        <v>171</v>
      </c>
      <c r="D10" s="29">
        <v>0</v>
      </c>
      <c r="F10" s="29">
        <v>-774078564</v>
      </c>
      <c r="H10" s="29">
        <v>882216325</v>
      </c>
      <c r="J10" s="29">
        <v>108137761</v>
      </c>
      <c r="L10" s="51">
        <v>1.7600000000000001E-2</v>
      </c>
      <c r="N10" s="29">
        <v>568377712</v>
      </c>
      <c r="P10" s="29">
        <v>465909346</v>
      </c>
      <c r="R10" s="29">
        <v>882216325</v>
      </c>
      <c r="T10" s="29">
        <v>1916503383</v>
      </c>
      <c r="V10" s="51">
        <v>7.6499999999999999E-2</v>
      </c>
    </row>
    <row r="11" spans="2:28" x14ac:dyDescent="0.55000000000000004">
      <c r="B11" s="4" t="s">
        <v>140</v>
      </c>
      <c r="D11" s="29">
        <v>0</v>
      </c>
      <c r="F11" s="29">
        <v>-501671656</v>
      </c>
      <c r="H11" s="29">
        <v>493886372</v>
      </c>
      <c r="J11" s="29">
        <v>-7785284</v>
      </c>
      <c r="L11" s="51">
        <v>-1.2999999999999999E-3</v>
      </c>
      <c r="N11" s="29">
        <v>1080000000</v>
      </c>
      <c r="P11" s="29">
        <v>182452043</v>
      </c>
      <c r="R11" s="29">
        <v>586469374</v>
      </c>
      <c r="T11" s="29">
        <v>1848921417</v>
      </c>
      <c r="V11" s="51">
        <v>7.3800000000000004E-2</v>
      </c>
      <c r="Z11" s="51"/>
    </row>
    <row r="12" spans="2:28" x14ac:dyDescent="0.55000000000000004">
      <c r="B12" s="4" t="s">
        <v>170</v>
      </c>
      <c r="D12" s="29">
        <v>0</v>
      </c>
      <c r="F12" s="29">
        <v>0</v>
      </c>
      <c r="H12" s="29">
        <v>0</v>
      </c>
      <c r="J12" s="29">
        <v>0</v>
      </c>
      <c r="L12" s="51">
        <v>0</v>
      </c>
      <c r="N12" s="29">
        <v>0</v>
      </c>
      <c r="P12" s="29">
        <v>0</v>
      </c>
      <c r="R12" s="29">
        <v>969198874</v>
      </c>
      <c r="T12" s="29">
        <v>969198874</v>
      </c>
      <c r="V12" s="51">
        <v>3.8699999999999998E-2</v>
      </c>
      <c r="Z12" s="51"/>
    </row>
    <row r="13" spans="2:28" x14ac:dyDescent="0.55000000000000004">
      <c r="B13" s="4" t="s">
        <v>187</v>
      </c>
      <c r="D13" s="29">
        <v>0</v>
      </c>
      <c r="F13" s="29">
        <v>379530364</v>
      </c>
      <c r="H13" s="29">
        <v>418474152</v>
      </c>
      <c r="J13" s="29">
        <v>798004516</v>
      </c>
      <c r="L13" s="51">
        <v>0.13020000000000001</v>
      </c>
      <c r="N13" s="29">
        <v>0</v>
      </c>
      <c r="P13" s="29">
        <v>421468744</v>
      </c>
      <c r="R13" s="29">
        <v>418474152</v>
      </c>
      <c r="T13" s="29">
        <v>839942896</v>
      </c>
      <c r="V13" s="51">
        <v>3.3500000000000002E-2</v>
      </c>
      <c r="Z13" s="51"/>
    </row>
    <row r="14" spans="2:28" x14ac:dyDescent="0.55000000000000004">
      <c r="B14" s="4" t="s">
        <v>118</v>
      </c>
      <c r="D14" s="29">
        <v>640441815</v>
      </c>
      <c r="F14" s="29">
        <v>-1281525429</v>
      </c>
      <c r="H14" s="29">
        <v>190072535</v>
      </c>
      <c r="J14" s="29">
        <v>-451011079</v>
      </c>
      <c r="L14" s="51">
        <v>-7.3599999999999999E-2</v>
      </c>
      <c r="N14" s="29">
        <v>640441815</v>
      </c>
      <c r="P14" s="29">
        <v>-20075979</v>
      </c>
      <c r="R14" s="29">
        <v>190072535</v>
      </c>
      <c r="T14" s="29">
        <v>810438371</v>
      </c>
      <c r="V14" s="51">
        <v>3.2300000000000002E-2</v>
      </c>
      <c r="Z14" s="51"/>
    </row>
    <row r="15" spans="2:28" x14ac:dyDescent="0.55000000000000004">
      <c r="B15" s="4" t="s">
        <v>136</v>
      </c>
      <c r="D15" s="29">
        <v>325652141</v>
      </c>
      <c r="F15" s="29">
        <v>-1128429656</v>
      </c>
      <c r="H15" s="29">
        <v>506028740</v>
      </c>
      <c r="J15" s="29">
        <v>-296748775</v>
      </c>
      <c r="L15" s="51">
        <v>-4.8399999999999999E-2</v>
      </c>
      <c r="N15" s="29">
        <v>325652141</v>
      </c>
      <c r="P15" s="29">
        <v>-144320156</v>
      </c>
      <c r="R15" s="29">
        <v>506028740</v>
      </c>
      <c r="T15" s="29">
        <v>687360725</v>
      </c>
      <c r="V15" s="51">
        <v>2.7400000000000001E-2</v>
      </c>
      <c r="Z15" s="51"/>
    </row>
    <row r="16" spans="2:28" x14ac:dyDescent="0.55000000000000004">
      <c r="B16" s="4" t="s">
        <v>13</v>
      </c>
      <c r="D16" s="29">
        <v>0</v>
      </c>
      <c r="F16" s="29">
        <v>0</v>
      </c>
      <c r="H16" s="29">
        <v>0</v>
      </c>
      <c r="J16" s="29">
        <v>0</v>
      </c>
      <c r="L16" s="51">
        <v>0</v>
      </c>
      <c r="N16" s="29">
        <v>662653199</v>
      </c>
      <c r="P16" s="29">
        <v>0</v>
      </c>
      <c r="R16" s="29">
        <v>-253072014</v>
      </c>
      <c r="T16" s="29">
        <v>409581185</v>
      </c>
      <c r="V16" s="51">
        <v>1.6299999999999999E-2</v>
      </c>
      <c r="Z16" s="51"/>
    </row>
    <row r="17" spans="2:26" x14ac:dyDescent="0.55000000000000004">
      <c r="B17" s="4" t="s">
        <v>234</v>
      </c>
      <c r="D17" s="29">
        <v>0</v>
      </c>
      <c r="F17" s="29">
        <v>141210365</v>
      </c>
      <c r="H17" s="29">
        <v>0</v>
      </c>
      <c r="J17" s="29">
        <v>141210365</v>
      </c>
      <c r="L17" s="51">
        <v>2.3E-2</v>
      </c>
      <c r="N17" s="29">
        <v>0</v>
      </c>
      <c r="P17" s="29">
        <v>141210365</v>
      </c>
      <c r="R17" s="29">
        <v>0</v>
      </c>
      <c r="T17" s="29">
        <v>141210365</v>
      </c>
      <c r="V17" s="51">
        <v>5.5999999999999999E-3</v>
      </c>
      <c r="Z17" s="51"/>
    </row>
    <row r="18" spans="2:26" x14ac:dyDescent="0.55000000000000004">
      <c r="B18" s="4" t="s">
        <v>172</v>
      </c>
      <c r="D18" s="29">
        <v>0</v>
      </c>
      <c r="F18" s="29">
        <v>0</v>
      </c>
      <c r="H18" s="29">
        <v>8680644</v>
      </c>
      <c r="J18" s="29">
        <v>8680644</v>
      </c>
      <c r="L18" s="51">
        <v>1.4E-3</v>
      </c>
      <c r="N18" s="29">
        <v>0</v>
      </c>
      <c r="P18" s="29">
        <v>0</v>
      </c>
      <c r="R18" s="29">
        <v>8680644</v>
      </c>
      <c r="T18" s="29">
        <v>8680644</v>
      </c>
      <c r="V18" s="51">
        <v>2.9999999999999997E-4</v>
      </c>
      <c r="Z18" s="51"/>
    </row>
    <row r="19" spans="2:26" x14ac:dyDescent="0.55000000000000004">
      <c r="B19" s="4" t="s">
        <v>194</v>
      </c>
      <c r="D19" s="29">
        <v>50436</v>
      </c>
      <c r="F19" s="29">
        <v>-400879</v>
      </c>
      <c r="H19" s="29">
        <v>0</v>
      </c>
      <c r="J19" s="29">
        <v>-350443</v>
      </c>
      <c r="L19" s="51">
        <v>-1E-4</v>
      </c>
      <c r="N19" s="29">
        <v>50436</v>
      </c>
      <c r="P19" s="29">
        <v>244886</v>
      </c>
      <c r="R19" s="29">
        <v>0</v>
      </c>
      <c r="T19" s="29">
        <v>295322</v>
      </c>
      <c r="V19" s="51">
        <v>0</v>
      </c>
      <c r="Z19" s="51"/>
    </row>
    <row r="20" spans="2:26" x14ac:dyDescent="0.55000000000000004">
      <c r="B20" s="4" t="s">
        <v>214</v>
      </c>
      <c r="D20" s="29">
        <v>0</v>
      </c>
      <c r="F20" s="29">
        <v>-193712661</v>
      </c>
      <c r="H20" s="29">
        <v>0</v>
      </c>
      <c r="J20" s="29">
        <v>-193712661</v>
      </c>
      <c r="L20" s="51">
        <v>-3.1600000000000003E-2</v>
      </c>
      <c r="N20" s="29">
        <v>0</v>
      </c>
      <c r="P20" s="29">
        <v>-219582603</v>
      </c>
      <c r="R20" s="29">
        <v>0</v>
      </c>
      <c r="T20" s="29">
        <v>-219582603</v>
      </c>
      <c r="V20" s="51">
        <v>-8.8000000000000005E-3</v>
      </c>
      <c r="Z20" s="51"/>
    </row>
    <row r="21" spans="2:26" x14ac:dyDescent="0.55000000000000004">
      <c r="B21" s="4" t="s">
        <v>117</v>
      </c>
      <c r="D21" s="29">
        <v>650194500</v>
      </c>
      <c r="F21" s="29">
        <v>-752217516</v>
      </c>
      <c r="H21" s="29">
        <v>0</v>
      </c>
      <c r="J21" s="29">
        <v>-102023016</v>
      </c>
      <c r="L21" s="51">
        <v>-1.66E-2</v>
      </c>
      <c r="N21" s="29">
        <v>650194500</v>
      </c>
      <c r="P21" s="29">
        <v>-966932316</v>
      </c>
      <c r="R21" s="29">
        <v>0</v>
      </c>
      <c r="T21" s="29">
        <v>-316737816</v>
      </c>
      <c r="V21" s="51">
        <v>-1.26E-2</v>
      </c>
      <c r="Z21" s="51"/>
    </row>
    <row r="22" spans="2:26" x14ac:dyDescent="0.55000000000000004">
      <c r="B22" s="4" t="s">
        <v>14</v>
      </c>
      <c r="D22" s="29">
        <v>310755253</v>
      </c>
      <c r="F22" s="29">
        <v>-338502016</v>
      </c>
      <c r="H22" s="29">
        <v>-2358470</v>
      </c>
      <c r="J22" s="29">
        <v>-30105233</v>
      </c>
      <c r="L22" s="51">
        <v>-4.8999999999999998E-3</v>
      </c>
      <c r="N22" s="29">
        <v>310755253</v>
      </c>
      <c r="P22" s="29">
        <v>-669801863</v>
      </c>
      <c r="R22" s="29">
        <v>-2364323</v>
      </c>
      <c r="T22" s="29">
        <v>-361410933</v>
      </c>
      <c r="V22" s="51">
        <v>-1.44E-2</v>
      </c>
      <c r="Z22" s="51"/>
    </row>
    <row r="23" spans="2:26" x14ac:dyDescent="0.55000000000000004">
      <c r="B23" s="4" t="s">
        <v>232</v>
      </c>
      <c r="D23" s="29">
        <v>0</v>
      </c>
      <c r="F23" s="29">
        <v>-665219787</v>
      </c>
      <c r="H23" s="29">
        <v>0</v>
      </c>
      <c r="J23" s="29">
        <v>-665219787</v>
      </c>
      <c r="L23" s="51">
        <v>-0.1085</v>
      </c>
      <c r="N23" s="29">
        <v>0</v>
      </c>
      <c r="P23" s="29">
        <v>-665219787</v>
      </c>
      <c r="R23" s="29">
        <v>0</v>
      </c>
      <c r="T23" s="29">
        <v>-665219787</v>
      </c>
      <c r="V23" s="51">
        <v>-2.6499999999999999E-2</v>
      </c>
      <c r="Z23" s="51"/>
    </row>
    <row r="24" spans="2:26" x14ac:dyDescent="0.55000000000000004">
      <c r="B24" s="4" t="s">
        <v>213</v>
      </c>
      <c r="D24" s="29">
        <v>0</v>
      </c>
      <c r="F24" s="29">
        <v>-709122785</v>
      </c>
      <c r="H24" s="29">
        <v>0</v>
      </c>
      <c r="J24" s="29">
        <v>-709122785</v>
      </c>
      <c r="L24" s="51">
        <v>-0.1157</v>
      </c>
      <c r="N24" s="29">
        <v>0</v>
      </c>
      <c r="P24" s="29">
        <v>-759048833</v>
      </c>
      <c r="R24" s="29">
        <v>0</v>
      </c>
      <c r="T24" s="29">
        <v>-759048833</v>
      </c>
      <c r="V24" s="51">
        <v>-3.0300000000000001E-2</v>
      </c>
      <c r="Z24" s="51"/>
    </row>
    <row r="25" spans="2:26" x14ac:dyDescent="0.55000000000000004">
      <c r="B25" s="4" t="s">
        <v>233</v>
      </c>
      <c r="D25" s="29">
        <v>672959444</v>
      </c>
      <c r="F25" s="29">
        <v>-1890552403</v>
      </c>
      <c r="H25" s="29">
        <v>0</v>
      </c>
      <c r="J25" s="29">
        <v>-1217592959</v>
      </c>
      <c r="L25" s="51">
        <v>-0.19869999999999999</v>
      </c>
      <c r="N25" s="29">
        <v>672959444</v>
      </c>
      <c r="P25" s="29">
        <v>-1890552403</v>
      </c>
      <c r="R25" s="29">
        <v>0</v>
      </c>
      <c r="T25" s="29">
        <v>-1217592959</v>
      </c>
      <c r="V25" s="51">
        <v>-4.8599999999999997E-2</v>
      </c>
    </row>
    <row r="26" spans="2:26" ht="21.75" thickBot="1" x14ac:dyDescent="0.6">
      <c r="B26" s="120" t="s">
        <v>80</v>
      </c>
      <c r="C26" s="50"/>
      <c r="D26" s="121">
        <f>SUM(D10:D25)</f>
        <v>2600053589</v>
      </c>
      <c r="E26" s="50"/>
      <c r="F26" s="121">
        <f>SUM(F10:F25)</f>
        <v>-7714692623</v>
      </c>
      <c r="G26" s="50"/>
      <c r="H26" s="121">
        <f>SUM(H10:H25)</f>
        <v>2497000298</v>
      </c>
      <c r="I26" s="50"/>
      <c r="J26" s="121">
        <f>SUM(J10:J25)</f>
        <v>-2617638736</v>
      </c>
      <c r="K26" s="50"/>
      <c r="L26" s="122">
        <f>SUM(L10:L25)</f>
        <v>-0.42719999999999997</v>
      </c>
      <c r="M26" s="50"/>
      <c r="N26" s="121">
        <f>SUM(N10:N25)</f>
        <v>4911084500</v>
      </c>
      <c r="O26" s="50"/>
      <c r="P26" s="121">
        <f>SUM(P10:P25)</f>
        <v>-4124248556</v>
      </c>
      <c r="Q26" s="50"/>
      <c r="R26" s="121">
        <f>SUM(R10:R25)</f>
        <v>3305704307</v>
      </c>
      <c r="S26" s="50"/>
      <c r="T26" s="121">
        <f>SUM(T10:T25)</f>
        <v>4092540251</v>
      </c>
      <c r="U26" s="50"/>
      <c r="V26" s="122">
        <f>SUM(V10:V25)</f>
        <v>0.16320000000000001</v>
      </c>
    </row>
    <row r="27" spans="2:26" ht="21.75" thickTop="1" x14ac:dyDescent="0.55000000000000004">
      <c r="J27" s="117"/>
      <c r="V27" s="51"/>
    </row>
    <row r="28" spans="2:26" ht="30" x14ac:dyDescent="0.75">
      <c r="J28" s="117">
        <v>10</v>
      </c>
      <c r="L28" s="110"/>
    </row>
  </sheetData>
  <sortState xmlns:xlrd2="http://schemas.microsoft.com/office/spreadsheetml/2017/richdata2" ref="B10:V25">
    <sortCondition descending="1" ref="T10:T25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conditionalFormatting sqref="V10:V25">
    <cfRule type="containsText" dxfId="0" priority="1" operator="containsText" text="5.13%">
      <formula>NOT(ISERROR(SEARCH("5.13%",V10)))</formula>
    </cfRule>
  </conditionalFormatting>
  <printOptions horizontalCentered="1" verticalCentered="1"/>
  <pageMargins left="0.25" right="0.25" top="0" bottom="0" header="0" footer="0"/>
  <pageSetup paperSize="9" scale="68" orientation="landscape" r:id="rId1"/>
  <rowBreaks count="1" manualBreakCount="1">
    <brk id="2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1"/>
  <sheetViews>
    <sheetView rightToLeft="1" view="pageBreakPreview" zoomScale="60" zoomScaleNormal="85" workbookViewId="0">
      <selection activeCell="J20" sqref="J20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85546875" style="2" bestFit="1" customWidth="1"/>
    <col min="11" max="11" width="1" style="2" customWidth="1"/>
    <col min="12" max="12" width="13.285156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2:28" ht="30" x14ac:dyDescent="0.55000000000000004">
      <c r="B4" s="124" t="s">
        <v>229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6" spans="2:28" ht="30" x14ac:dyDescent="0.55000000000000004">
      <c r="B6" s="14" t="s">
        <v>109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5" customFormat="1" ht="24" x14ac:dyDescent="0.6">
      <c r="B7" s="158" t="s">
        <v>1</v>
      </c>
      <c r="D7" s="155" t="s">
        <v>54</v>
      </c>
      <c r="E7" s="155" t="s">
        <v>54</v>
      </c>
      <c r="F7" s="155" t="s">
        <v>54</v>
      </c>
      <c r="G7" s="155" t="s">
        <v>54</v>
      </c>
      <c r="H7" s="155" t="s">
        <v>54</v>
      </c>
      <c r="J7" s="155" t="s">
        <v>47</v>
      </c>
      <c r="K7" s="155" t="s">
        <v>47</v>
      </c>
      <c r="L7" s="155" t="s">
        <v>47</v>
      </c>
      <c r="M7" s="155" t="s">
        <v>47</v>
      </c>
      <c r="N7" s="155" t="s">
        <v>47</v>
      </c>
      <c r="P7" s="155" t="s">
        <v>48</v>
      </c>
      <c r="Q7" s="155" t="s">
        <v>48</v>
      </c>
      <c r="R7" s="155" t="s">
        <v>48</v>
      </c>
      <c r="S7" s="155" t="s">
        <v>48</v>
      </c>
      <c r="T7" s="155" t="s">
        <v>48</v>
      </c>
    </row>
    <row r="8" spans="2:28" s="45" customFormat="1" ht="56.25" customHeight="1" x14ac:dyDescent="0.6">
      <c r="B8" s="158" t="s">
        <v>1</v>
      </c>
      <c r="D8" s="157" t="s">
        <v>55</v>
      </c>
      <c r="E8" s="63"/>
      <c r="F8" s="157" t="s">
        <v>56</v>
      </c>
      <c r="G8" s="63"/>
      <c r="H8" s="157" t="s">
        <v>57</v>
      </c>
      <c r="J8" s="157" t="s">
        <v>58</v>
      </c>
      <c r="K8" s="63"/>
      <c r="L8" s="157" t="s">
        <v>51</v>
      </c>
      <c r="M8" s="63"/>
      <c r="N8" s="157" t="s">
        <v>59</v>
      </c>
      <c r="P8" s="157" t="s">
        <v>58</v>
      </c>
      <c r="Q8" s="63"/>
      <c r="R8" s="157" t="s">
        <v>51</v>
      </c>
      <c r="S8" s="63"/>
      <c r="T8" s="157" t="s">
        <v>59</v>
      </c>
    </row>
    <row r="9" spans="2:28" s="45" customFormat="1" ht="36" customHeight="1" x14ac:dyDescent="0.6">
      <c r="B9" s="118" t="s">
        <v>140</v>
      </c>
      <c r="D9" s="118" t="s">
        <v>228</v>
      </c>
      <c r="F9" s="118">
        <v>40000</v>
      </c>
      <c r="H9" s="118">
        <v>27000</v>
      </c>
      <c r="J9" s="3">
        <v>0</v>
      </c>
      <c r="K9" s="3"/>
      <c r="L9" s="3">
        <v>0</v>
      </c>
      <c r="M9" s="3"/>
      <c r="N9" s="3">
        <v>0</v>
      </c>
      <c r="O9" s="3"/>
      <c r="P9" s="3">
        <v>1080000000</v>
      </c>
      <c r="Q9" s="3"/>
      <c r="R9" s="3">
        <v>0</v>
      </c>
      <c r="S9" s="3"/>
      <c r="T9" s="3">
        <v>1080000000</v>
      </c>
    </row>
    <row r="10" spans="2:28" s="45" customFormat="1" ht="36" customHeight="1" x14ac:dyDescent="0.6">
      <c r="B10" s="118" t="s">
        <v>233</v>
      </c>
      <c r="D10" s="118" t="s">
        <v>252</v>
      </c>
      <c r="F10" s="118">
        <v>773340</v>
      </c>
      <c r="H10" s="118">
        <v>900</v>
      </c>
      <c r="J10" s="3">
        <v>696006000</v>
      </c>
      <c r="K10" s="3"/>
      <c r="L10" s="3">
        <v>23046556</v>
      </c>
      <c r="M10" s="3"/>
      <c r="N10" s="3">
        <v>672959444</v>
      </c>
      <c r="O10" s="3"/>
      <c r="P10" s="3">
        <v>696006000</v>
      </c>
      <c r="Q10" s="3"/>
      <c r="R10" s="3">
        <v>23046556</v>
      </c>
      <c r="S10" s="3"/>
      <c r="T10" s="3">
        <v>672959444</v>
      </c>
    </row>
    <row r="11" spans="2:28" s="45" customFormat="1" ht="36" customHeight="1" x14ac:dyDescent="0.6">
      <c r="B11" s="118" t="s">
        <v>13</v>
      </c>
      <c r="D11" s="118" t="s">
        <v>205</v>
      </c>
      <c r="F11" s="118">
        <v>200000</v>
      </c>
      <c r="H11" s="118">
        <v>3370</v>
      </c>
      <c r="J11" s="3">
        <v>0</v>
      </c>
      <c r="K11" s="3"/>
      <c r="L11" s="3">
        <v>0</v>
      </c>
      <c r="M11" s="3"/>
      <c r="N11" s="3">
        <v>0</v>
      </c>
      <c r="O11" s="3"/>
      <c r="P11" s="3">
        <v>674000000</v>
      </c>
      <c r="Q11" s="3"/>
      <c r="R11" s="3">
        <v>11346801</v>
      </c>
      <c r="S11" s="3"/>
      <c r="T11" s="3">
        <v>662653199</v>
      </c>
    </row>
    <row r="12" spans="2:28" s="45" customFormat="1" ht="36" customHeight="1" x14ac:dyDescent="0.6">
      <c r="B12" s="118" t="s">
        <v>117</v>
      </c>
      <c r="D12" s="118" t="s">
        <v>253</v>
      </c>
      <c r="F12" s="118">
        <v>80000</v>
      </c>
      <c r="H12" s="118">
        <v>8300</v>
      </c>
      <c r="J12" s="3">
        <v>664000000</v>
      </c>
      <c r="K12" s="3"/>
      <c r="L12" s="3">
        <v>13805500</v>
      </c>
      <c r="M12" s="3"/>
      <c r="N12" s="3">
        <v>650194500</v>
      </c>
      <c r="O12" s="3"/>
      <c r="P12" s="3">
        <v>664000000</v>
      </c>
      <c r="Q12" s="3"/>
      <c r="R12" s="3">
        <v>13805500</v>
      </c>
      <c r="S12" s="3"/>
      <c r="T12" s="3">
        <v>650194500</v>
      </c>
    </row>
    <row r="13" spans="2:28" s="45" customFormat="1" ht="36" customHeight="1" x14ac:dyDescent="0.6">
      <c r="B13" s="118" t="s">
        <v>118</v>
      </c>
      <c r="D13" s="118" t="s">
        <v>254</v>
      </c>
      <c r="F13" s="118">
        <v>60000</v>
      </c>
      <c r="H13" s="118">
        <v>11120</v>
      </c>
      <c r="J13" s="3">
        <v>667200000</v>
      </c>
      <c r="K13" s="3"/>
      <c r="L13" s="3">
        <v>26758185</v>
      </c>
      <c r="M13" s="3"/>
      <c r="N13" s="3">
        <v>640441815</v>
      </c>
      <c r="O13" s="3"/>
      <c r="P13" s="3">
        <v>667200000</v>
      </c>
      <c r="Q13" s="3"/>
      <c r="R13" s="3">
        <v>26758185</v>
      </c>
      <c r="S13" s="3"/>
      <c r="T13" s="3">
        <v>640441815</v>
      </c>
    </row>
    <row r="14" spans="2:28" s="45" customFormat="1" ht="36" customHeight="1" x14ac:dyDescent="0.6">
      <c r="B14" s="118" t="s">
        <v>171</v>
      </c>
      <c r="D14" s="118" t="s">
        <v>211</v>
      </c>
      <c r="F14" s="118">
        <v>39475</v>
      </c>
      <c r="H14" s="118">
        <v>15000</v>
      </c>
      <c r="J14" s="3">
        <v>0</v>
      </c>
      <c r="K14" s="3"/>
      <c r="L14" s="3">
        <v>0</v>
      </c>
      <c r="M14" s="3"/>
      <c r="N14" s="3">
        <v>0</v>
      </c>
      <c r="O14" s="3"/>
      <c r="P14" s="3">
        <v>592125000</v>
      </c>
      <c r="Q14" s="3"/>
      <c r="R14" s="3">
        <v>23747288</v>
      </c>
      <c r="S14" s="3"/>
      <c r="T14" s="3">
        <v>568377712</v>
      </c>
    </row>
    <row r="15" spans="2:28" s="45" customFormat="1" ht="36" customHeight="1" x14ac:dyDescent="0.6">
      <c r="B15" s="118" t="s">
        <v>136</v>
      </c>
      <c r="D15" s="118" t="s">
        <v>255</v>
      </c>
      <c r="F15" s="118">
        <v>104000</v>
      </c>
      <c r="H15" s="118">
        <v>3646</v>
      </c>
      <c r="J15" s="3">
        <v>379184000</v>
      </c>
      <c r="K15" s="3"/>
      <c r="L15" s="3">
        <v>53531859</v>
      </c>
      <c r="M15" s="3"/>
      <c r="N15" s="3">
        <v>325652141</v>
      </c>
      <c r="O15" s="3"/>
      <c r="P15" s="3">
        <v>379184000</v>
      </c>
      <c r="Q15" s="3"/>
      <c r="R15" s="3">
        <v>53531859</v>
      </c>
      <c r="S15" s="3"/>
      <c r="T15" s="3">
        <v>325652141</v>
      </c>
    </row>
    <row r="16" spans="2:28" s="45" customFormat="1" ht="36" customHeight="1" x14ac:dyDescent="0.6">
      <c r="B16" s="118" t="s">
        <v>14</v>
      </c>
      <c r="D16" s="118" t="s">
        <v>256</v>
      </c>
      <c r="F16" s="118">
        <v>724528</v>
      </c>
      <c r="H16" s="118">
        <v>500</v>
      </c>
      <c r="J16" s="3">
        <v>362264000</v>
      </c>
      <c r="K16" s="3"/>
      <c r="L16" s="3">
        <v>51508747</v>
      </c>
      <c r="M16" s="3"/>
      <c r="N16" s="3">
        <v>310755253</v>
      </c>
      <c r="O16" s="3"/>
      <c r="P16" s="3">
        <v>362264000</v>
      </c>
      <c r="Q16" s="3"/>
      <c r="R16" s="3">
        <v>51508747</v>
      </c>
      <c r="S16" s="3"/>
      <c r="T16" s="3">
        <v>310755253</v>
      </c>
    </row>
    <row r="17" spans="2:20" s="45" customFormat="1" ht="36" customHeight="1" x14ac:dyDescent="0.6">
      <c r="B17" s="118" t="s">
        <v>194</v>
      </c>
      <c r="D17" s="118" t="s">
        <v>248</v>
      </c>
      <c r="F17" s="118">
        <v>71</v>
      </c>
      <c r="H17" s="118">
        <v>760</v>
      </c>
      <c r="J17" s="3">
        <v>53960</v>
      </c>
      <c r="K17" s="3"/>
      <c r="L17" s="3">
        <v>3524</v>
      </c>
      <c r="M17" s="3"/>
      <c r="N17" s="3">
        <v>50436</v>
      </c>
      <c r="O17" s="3"/>
      <c r="P17" s="3">
        <v>53960</v>
      </c>
      <c r="Q17" s="3"/>
      <c r="R17" s="3">
        <v>3524</v>
      </c>
      <c r="S17" s="3"/>
      <c r="T17" s="3">
        <v>50436</v>
      </c>
    </row>
    <row r="18" spans="2:20" s="4" customFormat="1" x14ac:dyDescent="0.55000000000000004">
      <c r="F18" s="29"/>
      <c r="H18" s="29"/>
      <c r="J18" s="29"/>
      <c r="L18" s="29"/>
      <c r="N18" s="29"/>
      <c r="P18" s="29"/>
      <c r="R18" s="29"/>
      <c r="T18" s="29"/>
    </row>
    <row r="19" spans="2:20" ht="21.75" thickBot="1" x14ac:dyDescent="0.6">
      <c r="B19" s="156" t="s">
        <v>80</v>
      </c>
      <c r="C19" s="156"/>
      <c r="D19" s="156"/>
      <c r="E19" s="156"/>
      <c r="F19" s="156"/>
      <c r="G19" s="156"/>
      <c r="H19" s="156"/>
      <c r="J19" s="10">
        <f>SUM(J9:J18)</f>
        <v>2768707960</v>
      </c>
      <c r="L19" s="10">
        <f>SUM(L9:L18)</f>
        <v>168654371</v>
      </c>
      <c r="N19" s="10">
        <f>SUM(N9:N18)</f>
        <v>2600053589</v>
      </c>
      <c r="P19" s="10">
        <f>SUM(P9:P18)</f>
        <v>5114832960</v>
      </c>
      <c r="R19" s="10">
        <f>SUM(R9:R18)</f>
        <v>203748460</v>
      </c>
      <c r="T19" s="10">
        <f>SUM(T9:T18)</f>
        <v>4911084500</v>
      </c>
    </row>
    <row r="20" spans="2:20" ht="21.75" thickTop="1" x14ac:dyDescent="0.55000000000000004"/>
    <row r="21" spans="2:20" ht="30" x14ac:dyDescent="0.75">
      <c r="J21" s="57">
        <v>11</v>
      </c>
    </row>
  </sheetData>
  <sortState xmlns:xlrd2="http://schemas.microsoft.com/office/spreadsheetml/2017/richdata2" ref="B18:T18">
    <sortCondition descending="1" ref="T18"/>
  </sortState>
  <mergeCells count="17">
    <mergeCell ref="H8"/>
    <mergeCell ref="D7:H7"/>
    <mergeCell ref="B2:T2"/>
    <mergeCell ref="B3:T3"/>
    <mergeCell ref="B4:T4"/>
    <mergeCell ref="B19:H19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</mergeCells>
  <printOptions horizontalCentered="1" verticalCentered="1"/>
  <pageMargins left="0.2" right="0.2" top="0" bottom="0" header="0" footer="0"/>
  <pageSetup paperSize="9" scale="81" orientation="landscape" r:id="rId1"/>
  <rowBreaks count="1" manualBreakCount="1">
    <brk id="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40"/>
  <sheetViews>
    <sheetView rightToLeft="1" view="pageBreakPreview" topLeftCell="A15" zoomScale="85" zoomScaleNormal="100" zoomScaleSheetLayoutView="85" workbookViewId="0">
      <selection activeCell="D39" sqref="D39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26" t="s">
        <v>116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2:28" ht="30" x14ac:dyDescent="0.55000000000000004">
      <c r="B3" s="126" t="s">
        <v>45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</row>
    <row r="4" spans="2:28" ht="30" x14ac:dyDescent="0.55000000000000004">
      <c r="B4" s="126" t="s">
        <v>229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2:28" ht="61.5" customHeight="1" x14ac:dyDescent="0.55000000000000004"/>
    <row r="6" spans="2:28" s="2" customFormat="1" ht="30" x14ac:dyDescent="0.55000000000000004">
      <c r="B6" s="14" t="s">
        <v>110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27" customHeight="1" x14ac:dyDescent="0.55000000000000004">
      <c r="B8" s="125" t="s">
        <v>1</v>
      </c>
      <c r="D8" s="126" t="s">
        <v>47</v>
      </c>
      <c r="E8" s="126" t="s">
        <v>47</v>
      </c>
      <c r="F8" s="126" t="s">
        <v>47</v>
      </c>
      <c r="G8" s="126" t="s">
        <v>47</v>
      </c>
      <c r="H8" s="126" t="s">
        <v>47</v>
      </c>
      <c r="I8" s="126" t="s">
        <v>47</v>
      </c>
      <c r="J8" s="126" t="s">
        <v>47</v>
      </c>
      <c r="L8" s="126" t="s">
        <v>48</v>
      </c>
      <c r="M8" s="126" t="s">
        <v>48</v>
      </c>
      <c r="N8" s="126" t="s">
        <v>48</v>
      </c>
      <c r="O8" s="126" t="s">
        <v>48</v>
      </c>
      <c r="P8" s="126" t="s">
        <v>48</v>
      </c>
      <c r="Q8" s="126" t="s">
        <v>48</v>
      </c>
      <c r="R8" s="126" t="s">
        <v>48</v>
      </c>
    </row>
    <row r="9" spans="2:28" ht="64.5" customHeight="1" x14ac:dyDescent="0.65">
      <c r="B9" s="125" t="s">
        <v>1</v>
      </c>
      <c r="D9" s="129" t="s">
        <v>5</v>
      </c>
      <c r="E9" s="55"/>
      <c r="F9" s="129" t="s">
        <v>61</v>
      </c>
      <c r="G9" s="55"/>
      <c r="H9" s="129" t="s">
        <v>62</v>
      </c>
      <c r="I9" s="55"/>
      <c r="J9" s="129" t="s">
        <v>63</v>
      </c>
      <c r="K9" s="44"/>
      <c r="L9" s="129" t="s">
        <v>5</v>
      </c>
      <c r="M9" s="55"/>
      <c r="N9" s="129" t="s">
        <v>61</v>
      </c>
      <c r="O9" s="55"/>
      <c r="P9" s="129" t="s">
        <v>62</v>
      </c>
      <c r="Q9" s="55"/>
      <c r="R9" s="129" t="s">
        <v>63</v>
      </c>
    </row>
    <row r="10" spans="2:28" s="5" customFormat="1" ht="21.75" customHeight="1" x14ac:dyDescent="0.25">
      <c r="B10" s="105" t="s">
        <v>159</v>
      </c>
      <c r="D10" s="106">
        <v>41000</v>
      </c>
      <c r="F10" s="106">
        <v>26177444478</v>
      </c>
      <c r="H10" s="106">
        <v>24682019437</v>
      </c>
      <c r="J10" s="106">
        <v>1495425041</v>
      </c>
      <c r="L10" s="106">
        <v>41000</v>
      </c>
      <c r="N10" s="106">
        <v>26177444478</v>
      </c>
      <c r="P10" s="106">
        <v>21586542462</v>
      </c>
      <c r="R10" s="106">
        <v>4590902016</v>
      </c>
    </row>
    <row r="11" spans="2:28" s="5" customFormat="1" ht="21.75" customHeight="1" x14ac:dyDescent="0.25">
      <c r="B11" s="5" t="s">
        <v>119</v>
      </c>
      <c r="D11" s="31">
        <v>20760</v>
      </c>
      <c r="F11" s="31">
        <v>14656352734</v>
      </c>
      <c r="H11" s="31">
        <v>13671282470</v>
      </c>
      <c r="J11" s="31">
        <v>985070264</v>
      </c>
      <c r="L11" s="31">
        <v>20760</v>
      </c>
      <c r="N11" s="31">
        <v>14656352734</v>
      </c>
      <c r="P11" s="31">
        <v>13816641194</v>
      </c>
      <c r="R11" s="31">
        <v>839711540</v>
      </c>
    </row>
    <row r="12" spans="2:28" s="5" customFormat="1" ht="21.75" customHeight="1" x14ac:dyDescent="0.25">
      <c r="B12" s="5" t="s">
        <v>164</v>
      </c>
      <c r="D12" s="31">
        <v>17700</v>
      </c>
      <c r="F12" s="31">
        <v>10932104696</v>
      </c>
      <c r="H12" s="31">
        <v>10177106465</v>
      </c>
      <c r="J12" s="31">
        <v>754998231</v>
      </c>
      <c r="L12" s="31">
        <v>17700</v>
      </c>
      <c r="N12" s="31">
        <v>10932104696</v>
      </c>
      <c r="P12" s="31">
        <v>10173090387</v>
      </c>
      <c r="R12" s="31">
        <v>759014309</v>
      </c>
    </row>
    <row r="13" spans="2:28" s="5" customFormat="1" ht="21.75" customHeight="1" x14ac:dyDescent="0.25">
      <c r="B13" s="5" t="s">
        <v>171</v>
      </c>
      <c r="D13" s="31">
        <v>15342</v>
      </c>
      <c r="F13" s="31">
        <v>2217453975</v>
      </c>
      <c r="H13" s="31">
        <v>2991532540</v>
      </c>
      <c r="J13" s="31">
        <v>-774078564</v>
      </c>
      <c r="L13" s="31">
        <v>15342</v>
      </c>
      <c r="N13" s="31">
        <v>2217453975</v>
      </c>
      <c r="P13" s="31">
        <v>1751544629</v>
      </c>
      <c r="R13" s="31">
        <v>465909346</v>
      </c>
    </row>
    <row r="14" spans="2:28" s="5" customFormat="1" ht="21.75" customHeight="1" x14ac:dyDescent="0.25">
      <c r="B14" s="5" t="s">
        <v>187</v>
      </c>
      <c r="D14" s="31">
        <v>161117</v>
      </c>
      <c r="F14" s="31">
        <v>4316267636</v>
      </c>
      <c r="H14" s="31">
        <v>3936737272</v>
      </c>
      <c r="J14" s="31">
        <v>379530364</v>
      </c>
      <c r="L14" s="31">
        <v>161117</v>
      </c>
      <c r="N14" s="31">
        <v>4316267636</v>
      </c>
      <c r="P14" s="31">
        <v>3894798892</v>
      </c>
      <c r="R14" s="31">
        <v>421468744</v>
      </c>
    </row>
    <row r="15" spans="2:28" s="5" customFormat="1" ht="21.75" customHeight="1" x14ac:dyDescent="0.25">
      <c r="B15" s="5" t="s">
        <v>183</v>
      </c>
      <c r="D15" s="31">
        <v>10200</v>
      </c>
      <c r="F15" s="31">
        <v>9731188102</v>
      </c>
      <c r="H15" s="31">
        <v>9241064953</v>
      </c>
      <c r="J15" s="31">
        <v>490123149</v>
      </c>
      <c r="L15" s="31">
        <v>10200</v>
      </c>
      <c r="N15" s="31">
        <v>9731188102</v>
      </c>
      <c r="P15" s="31">
        <v>9366564386</v>
      </c>
      <c r="R15" s="31">
        <v>364623716</v>
      </c>
    </row>
    <row r="16" spans="2:28" s="5" customFormat="1" ht="21.75" customHeight="1" x14ac:dyDescent="0.25">
      <c r="B16" s="5" t="s">
        <v>161</v>
      </c>
      <c r="D16" s="31">
        <v>15004</v>
      </c>
      <c r="F16" s="31">
        <v>13720861227</v>
      </c>
      <c r="H16" s="31">
        <v>13020166415</v>
      </c>
      <c r="J16" s="31">
        <v>700694812</v>
      </c>
      <c r="L16" s="31">
        <v>15004</v>
      </c>
      <c r="N16" s="31">
        <v>13720861227</v>
      </c>
      <c r="P16" s="31">
        <v>13377423093</v>
      </c>
      <c r="R16" s="31">
        <v>343438134</v>
      </c>
    </row>
    <row r="17" spans="2:18" s="5" customFormat="1" ht="21.75" customHeight="1" x14ac:dyDescent="0.25">
      <c r="B17" s="5" t="s">
        <v>178</v>
      </c>
      <c r="D17" s="31">
        <v>5000</v>
      </c>
      <c r="F17" s="31">
        <v>4773854582</v>
      </c>
      <c r="H17" s="31">
        <v>4529658850</v>
      </c>
      <c r="J17" s="31">
        <v>244195732</v>
      </c>
      <c r="L17" s="31">
        <v>5000</v>
      </c>
      <c r="N17" s="31">
        <v>4773854582</v>
      </c>
      <c r="P17" s="31">
        <v>4444089362</v>
      </c>
      <c r="R17" s="31">
        <v>329765220</v>
      </c>
    </row>
    <row r="18" spans="2:18" s="5" customFormat="1" ht="21.75" customHeight="1" x14ac:dyDescent="0.25">
      <c r="B18" s="5" t="s">
        <v>175</v>
      </c>
      <c r="D18" s="31">
        <v>9300</v>
      </c>
      <c r="F18" s="31">
        <v>8559228558</v>
      </c>
      <c r="H18" s="31">
        <v>8104590493</v>
      </c>
      <c r="J18" s="31">
        <v>454638065</v>
      </c>
      <c r="L18" s="31">
        <v>9300</v>
      </c>
      <c r="N18" s="31">
        <v>8559228558</v>
      </c>
      <c r="P18" s="31">
        <v>8232607462</v>
      </c>
      <c r="R18" s="31">
        <v>326621096</v>
      </c>
    </row>
    <row r="19" spans="2:18" s="5" customFormat="1" ht="21.75" customHeight="1" x14ac:dyDescent="0.25">
      <c r="B19" s="5" t="s">
        <v>98</v>
      </c>
      <c r="D19" s="31">
        <v>5000</v>
      </c>
      <c r="F19" s="31">
        <v>3630631828</v>
      </c>
      <c r="H19" s="31">
        <v>3377857652</v>
      </c>
      <c r="J19" s="31">
        <v>252774176</v>
      </c>
      <c r="L19" s="31">
        <v>5000</v>
      </c>
      <c r="N19" s="31">
        <v>3630631828</v>
      </c>
      <c r="P19" s="31">
        <v>3365489894</v>
      </c>
      <c r="R19" s="31">
        <v>265141934</v>
      </c>
    </row>
    <row r="20" spans="2:18" s="5" customFormat="1" ht="21.75" customHeight="1" x14ac:dyDescent="0.25">
      <c r="B20" s="5" t="s">
        <v>141</v>
      </c>
      <c r="D20" s="31">
        <v>2330</v>
      </c>
      <c r="F20" s="31">
        <v>2278620505</v>
      </c>
      <c r="H20" s="31">
        <v>2129991119</v>
      </c>
      <c r="J20" s="31">
        <v>148629386</v>
      </c>
      <c r="L20" s="31">
        <v>2330</v>
      </c>
      <c r="N20" s="31">
        <v>2278620505</v>
      </c>
      <c r="P20" s="31">
        <v>2073324141</v>
      </c>
      <c r="R20" s="31">
        <v>205296364</v>
      </c>
    </row>
    <row r="21" spans="2:18" s="5" customFormat="1" ht="21.75" customHeight="1" x14ac:dyDescent="0.25">
      <c r="B21" s="5" t="s">
        <v>140</v>
      </c>
      <c r="D21" s="31">
        <v>18101</v>
      </c>
      <c r="F21" s="31">
        <v>2516722738</v>
      </c>
      <c r="H21" s="31">
        <v>3018394395</v>
      </c>
      <c r="J21" s="31">
        <v>-501671656</v>
      </c>
      <c r="L21" s="31">
        <v>18101</v>
      </c>
      <c r="N21" s="31">
        <v>2516722738</v>
      </c>
      <c r="P21" s="31">
        <v>2334270695</v>
      </c>
      <c r="R21" s="31">
        <v>182452043</v>
      </c>
    </row>
    <row r="22" spans="2:18" s="5" customFormat="1" ht="21.75" customHeight="1" x14ac:dyDescent="0.25">
      <c r="B22" s="5" t="s">
        <v>234</v>
      </c>
      <c r="D22" s="31">
        <v>39153</v>
      </c>
      <c r="F22" s="31">
        <v>4319735200</v>
      </c>
      <c r="H22" s="31">
        <v>4178524835</v>
      </c>
      <c r="J22" s="31">
        <v>141210365</v>
      </c>
      <c r="L22" s="31">
        <v>39153</v>
      </c>
      <c r="N22" s="31">
        <v>4319735200</v>
      </c>
      <c r="P22" s="31">
        <v>4178524835</v>
      </c>
      <c r="R22" s="31">
        <v>141210365</v>
      </c>
    </row>
    <row r="23" spans="2:18" s="5" customFormat="1" ht="21.75" customHeight="1" x14ac:dyDescent="0.25">
      <c r="B23" s="5" t="s">
        <v>223</v>
      </c>
      <c r="D23" s="31">
        <v>5000</v>
      </c>
      <c r="F23" s="31">
        <v>3695770020</v>
      </c>
      <c r="H23" s="31">
        <v>3677833271</v>
      </c>
      <c r="J23" s="31">
        <v>17936749</v>
      </c>
      <c r="L23" s="31">
        <v>5000</v>
      </c>
      <c r="N23" s="31">
        <v>3695770020</v>
      </c>
      <c r="P23" s="31">
        <v>3680667000</v>
      </c>
      <c r="R23" s="31">
        <v>15103020</v>
      </c>
    </row>
    <row r="24" spans="2:18" s="5" customFormat="1" ht="21.75" customHeight="1" x14ac:dyDescent="0.25">
      <c r="B24" s="5" t="s">
        <v>97</v>
      </c>
      <c r="D24" s="31">
        <v>4500</v>
      </c>
      <c r="F24" s="31">
        <v>3362802881</v>
      </c>
      <c r="H24" s="31">
        <v>3335560320</v>
      </c>
      <c r="J24" s="31">
        <v>27242561</v>
      </c>
      <c r="L24" s="31">
        <v>4500</v>
      </c>
      <c r="N24" s="31">
        <v>3362802881</v>
      </c>
      <c r="P24" s="31">
        <v>3348595816</v>
      </c>
      <c r="R24" s="31">
        <v>14207065</v>
      </c>
    </row>
    <row r="25" spans="2:18" s="5" customFormat="1" ht="21.75" customHeight="1" x14ac:dyDescent="0.25">
      <c r="B25" s="5" t="s">
        <v>226</v>
      </c>
      <c r="D25" s="31">
        <v>6400</v>
      </c>
      <c r="F25" s="31">
        <v>3612125983</v>
      </c>
      <c r="H25" s="31">
        <v>3595380219</v>
      </c>
      <c r="J25" s="31">
        <v>16745764</v>
      </c>
      <c r="L25" s="31">
        <v>6400</v>
      </c>
      <c r="N25" s="31">
        <v>3612125983</v>
      </c>
      <c r="P25" s="31">
        <v>3598732151</v>
      </c>
      <c r="R25" s="31">
        <v>13393832</v>
      </c>
    </row>
    <row r="26" spans="2:18" s="5" customFormat="1" ht="21.75" customHeight="1" x14ac:dyDescent="0.25">
      <c r="B26" s="5" t="s">
        <v>194</v>
      </c>
      <c r="D26" s="31">
        <v>71</v>
      </c>
      <c r="F26" s="31">
        <v>1155354</v>
      </c>
      <c r="H26" s="31">
        <v>1556234</v>
      </c>
      <c r="J26" s="31">
        <v>-400879</v>
      </c>
      <c r="L26" s="31">
        <v>71</v>
      </c>
      <c r="N26" s="31">
        <v>1155354</v>
      </c>
      <c r="P26" s="31">
        <v>910468</v>
      </c>
      <c r="R26" s="31">
        <v>244886</v>
      </c>
    </row>
    <row r="27" spans="2:18" s="5" customFormat="1" ht="21.75" customHeight="1" x14ac:dyDescent="0.25">
      <c r="B27" s="5" t="s">
        <v>144</v>
      </c>
      <c r="D27" s="31">
        <v>5</v>
      </c>
      <c r="F27" s="31">
        <v>4655526</v>
      </c>
      <c r="H27" s="31">
        <v>4759637</v>
      </c>
      <c r="J27" s="31">
        <v>-104110</v>
      </c>
      <c r="L27" s="31">
        <v>5</v>
      </c>
      <c r="N27" s="31">
        <v>4655526</v>
      </c>
      <c r="P27" s="31">
        <v>4759637</v>
      </c>
      <c r="R27" s="31">
        <v>-104110</v>
      </c>
    </row>
    <row r="28" spans="2:18" s="5" customFormat="1" ht="21.75" customHeight="1" x14ac:dyDescent="0.25">
      <c r="B28" s="5" t="s">
        <v>217</v>
      </c>
      <c r="D28" s="31">
        <v>10500</v>
      </c>
      <c r="F28" s="31">
        <v>6037130071</v>
      </c>
      <c r="H28" s="31">
        <v>6010160460</v>
      </c>
      <c r="J28" s="31">
        <v>26969611</v>
      </c>
      <c r="L28" s="31">
        <v>10500</v>
      </c>
      <c r="N28" s="31">
        <v>6037130071</v>
      </c>
      <c r="P28" s="31">
        <v>6038516279</v>
      </c>
      <c r="R28" s="31">
        <v>-1386207</v>
      </c>
    </row>
    <row r="29" spans="2:18" s="5" customFormat="1" ht="21.75" customHeight="1" x14ac:dyDescent="0.25">
      <c r="B29" s="5" t="s">
        <v>118</v>
      </c>
      <c r="D29" s="31">
        <v>31071</v>
      </c>
      <c r="F29" s="31">
        <v>2470890204</v>
      </c>
      <c r="H29" s="31">
        <v>3752415633</v>
      </c>
      <c r="J29" s="31">
        <v>-1281525429</v>
      </c>
      <c r="L29" s="31">
        <v>31071</v>
      </c>
      <c r="N29" s="31">
        <v>2470890204</v>
      </c>
      <c r="P29" s="31">
        <v>2490966183</v>
      </c>
      <c r="R29" s="31">
        <v>-20075979</v>
      </c>
    </row>
    <row r="30" spans="2:18" s="5" customFormat="1" ht="21.75" customHeight="1" x14ac:dyDescent="0.25">
      <c r="B30" s="5" t="s">
        <v>220</v>
      </c>
      <c r="D30" s="31">
        <v>5200</v>
      </c>
      <c r="F30" s="31">
        <v>4784936972</v>
      </c>
      <c r="H30" s="31">
        <v>4803617186</v>
      </c>
      <c r="J30" s="31">
        <v>-18680213</v>
      </c>
      <c r="L30" s="31">
        <v>5200</v>
      </c>
      <c r="N30" s="31">
        <v>4784936972</v>
      </c>
      <c r="P30" s="31">
        <v>4807751246</v>
      </c>
      <c r="R30" s="31">
        <v>-22814273</v>
      </c>
    </row>
    <row r="31" spans="2:18" s="5" customFormat="1" ht="21.75" customHeight="1" x14ac:dyDescent="0.25">
      <c r="B31" s="5" t="s">
        <v>136</v>
      </c>
      <c r="D31" s="31">
        <v>104000</v>
      </c>
      <c r="F31" s="31">
        <v>2316152404</v>
      </c>
      <c r="H31" s="31">
        <v>3444582061</v>
      </c>
      <c r="J31" s="31">
        <v>-1128429656</v>
      </c>
      <c r="L31" s="31">
        <v>104000</v>
      </c>
      <c r="N31" s="31">
        <v>2316152404</v>
      </c>
      <c r="P31" s="31">
        <v>2460472561</v>
      </c>
      <c r="R31" s="31">
        <v>-144320156</v>
      </c>
    </row>
    <row r="32" spans="2:18" s="5" customFormat="1" ht="21.75" customHeight="1" x14ac:dyDescent="0.25">
      <c r="B32" s="5" t="s">
        <v>214</v>
      </c>
      <c r="D32" s="31">
        <v>104480</v>
      </c>
      <c r="F32" s="31">
        <v>3407592266</v>
      </c>
      <c r="H32" s="31">
        <v>3601304928</v>
      </c>
      <c r="J32" s="31">
        <v>-193712661</v>
      </c>
      <c r="L32" s="31">
        <v>104480</v>
      </c>
      <c r="N32" s="31">
        <v>3407592266</v>
      </c>
      <c r="P32" s="31">
        <v>3627174870</v>
      </c>
      <c r="R32" s="31">
        <v>-219582603</v>
      </c>
    </row>
    <row r="33" spans="2:18" s="5" customFormat="1" ht="21.75" customHeight="1" x14ac:dyDescent="0.25">
      <c r="B33" s="5" t="s">
        <v>232</v>
      </c>
      <c r="D33" s="31">
        <v>1296517</v>
      </c>
      <c r="F33" s="31">
        <v>5597270229</v>
      </c>
      <c r="H33" s="31">
        <v>6262490017</v>
      </c>
      <c r="J33" s="31">
        <v>-665219787</v>
      </c>
      <c r="L33" s="31">
        <v>1296517</v>
      </c>
      <c r="N33" s="31">
        <v>5597270229</v>
      </c>
      <c r="P33" s="31">
        <v>6262490017</v>
      </c>
      <c r="R33" s="31">
        <v>-665219787</v>
      </c>
    </row>
    <row r="34" spans="2:18" s="5" customFormat="1" ht="21.75" customHeight="1" x14ac:dyDescent="0.25">
      <c r="B34" s="5" t="s">
        <v>14</v>
      </c>
      <c r="D34" s="31">
        <v>724528</v>
      </c>
      <c r="F34" s="31">
        <v>3572276609</v>
      </c>
      <c r="H34" s="31">
        <v>3910778626</v>
      </c>
      <c r="J34" s="31">
        <v>-338502016</v>
      </c>
      <c r="L34" s="31">
        <v>724528</v>
      </c>
      <c r="N34" s="31">
        <v>3572276609</v>
      </c>
      <c r="P34" s="31">
        <v>4242078473</v>
      </c>
      <c r="R34" s="31">
        <v>-669801863</v>
      </c>
    </row>
    <row r="35" spans="2:18" s="5" customFormat="1" ht="21.75" customHeight="1" x14ac:dyDescent="0.25">
      <c r="B35" s="5" t="s">
        <v>213</v>
      </c>
      <c r="D35" s="31">
        <v>139527</v>
      </c>
      <c r="F35" s="31">
        <v>5568677096</v>
      </c>
      <c r="H35" s="31">
        <v>6277799882</v>
      </c>
      <c r="J35" s="31">
        <v>-709122785</v>
      </c>
      <c r="L35" s="31">
        <v>139527</v>
      </c>
      <c r="N35" s="31">
        <v>5568677096</v>
      </c>
      <c r="P35" s="31">
        <v>6327725930</v>
      </c>
      <c r="R35" s="31">
        <v>-759048833</v>
      </c>
    </row>
    <row r="36" spans="2:18" s="5" customFormat="1" ht="21.75" customHeight="1" x14ac:dyDescent="0.25">
      <c r="B36" s="5" t="s">
        <v>117</v>
      </c>
      <c r="D36" s="31">
        <v>240000</v>
      </c>
      <c r="F36" s="31">
        <v>4813667244</v>
      </c>
      <c r="H36" s="31">
        <v>5565884760</v>
      </c>
      <c r="J36" s="31">
        <v>-752217516</v>
      </c>
      <c r="L36" s="31">
        <v>240000</v>
      </c>
      <c r="N36" s="31">
        <v>4813667244</v>
      </c>
      <c r="P36" s="31">
        <v>5780599560</v>
      </c>
      <c r="R36" s="31">
        <v>-966932316</v>
      </c>
    </row>
    <row r="37" spans="2:18" s="5" customFormat="1" ht="21.75" customHeight="1" x14ac:dyDescent="0.25">
      <c r="B37" s="5" t="s">
        <v>233</v>
      </c>
      <c r="D37" s="31">
        <v>773340</v>
      </c>
      <c r="F37" s="31">
        <v>5112111869</v>
      </c>
      <c r="H37" s="31">
        <v>7002664273</v>
      </c>
      <c r="J37" s="31">
        <v>-1890552403</v>
      </c>
      <c r="L37" s="31">
        <v>773340</v>
      </c>
      <c r="N37" s="31">
        <v>5112111869</v>
      </c>
      <c r="P37" s="31">
        <v>7002664273</v>
      </c>
      <c r="R37" s="31">
        <v>-1890552403</v>
      </c>
    </row>
    <row r="38" spans="2:18" s="5" customFormat="1" ht="30.75" customHeight="1" thickBot="1" x14ac:dyDescent="0.3">
      <c r="B38" s="107" t="s">
        <v>80</v>
      </c>
      <c r="D38" s="108">
        <f>SUM(D10:D37)</f>
        <v>3805146</v>
      </c>
      <c r="F38" s="108">
        <f>SUM(F10:F37)</f>
        <v>162187680987</v>
      </c>
      <c r="H38" s="108">
        <f>SUM(H10:H37)</f>
        <v>164305714403</v>
      </c>
      <c r="J38" s="108">
        <f>SUM(J10:J37)</f>
        <v>-2118033405</v>
      </c>
      <c r="L38" s="108">
        <f>SUM(L10:L37)</f>
        <v>3805146</v>
      </c>
      <c r="N38" s="108">
        <f>SUM(N10:N37)</f>
        <v>162187680987</v>
      </c>
      <c r="P38" s="108">
        <f>SUM(P10:P37)</f>
        <v>158269015896</v>
      </c>
      <c r="R38" s="108">
        <f>SUM(R10:R37)</f>
        <v>3918665100</v>
      </c>
    </row>
    <row r="39" spans="2:18" ht="21.75" thickTop="1" x14ac:dyDescent="0.55000000000000004"/>
    <row r="40" spans="2:18" ht="30" x14ac:dyDescent="0.75">
      <c r="J40" s="62">
        <v>12</v>
      </c>
    </row>
  </sheetData>
  <sortState xmlns:xlrd2="http://schemas.microsoft.com/office/spreadsheetml/2017/richdata2" ref="B10:R37">
    <sortCondition descending="1" ref="R10:R37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1" right="0.1" top="0" bottom="0" header="0" footer="0"/>
  <pageSetup paperSize="9" scale="57" orientation="landscape" r:id="rId1"/>
  <rowBreaks count="1" manualBreakCount="1">
    <brk id="3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40"/>
  <sheetViews>
    <sheetView rightToLeft="1" view="pageBreakPreview" topLeftCell="A13" zoomScale="55" zoomScaleNormal="100" zoomScaleSheetLayoutView="55" workbookViewId="0">
      <selection activeCell="D39" sqref="D39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2:28" ht="30" x14ac:dyDescent="0.55000000000000004">
      <c r="B4" s="124" t="s">
        <v>229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6" spans="2:28" ht="30" x14ac:dyDescent="0.55000000000000004">
      <c r="B6" s="14" t="s">
        <v>111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7" t="s">
        <v>1</v>
      </c>
      <c r="D8" s="124" t="s">
        <v>47</v>
      </c>
      <c r="E8" s="124" t="s">
        <v>47</v>
      </c>
      <c r="F8" s="124" t="s">
        <v>47</v>
      </c>
      <c r="G8" s="124" t="s">
        <v>47</v>
      </c>
      <c r="H8" s="124" t="s">
        <v>47</v>
      </c>
      <c r="I8" s="124" t="s">
        <v>47</v>
      </c>
      <c r="J8" s="124" t="s">
        <v>47</v>
      </c>
      <c r="L8" s="124" t="s">
        <v>48</v>
      </c>
      <c r="M8" s="124" t="s">
        <v>48</v>
      </c>
      <c r="N8" s="124" t="s">
        <v>48</v>
      </c>
      <c r="O8" s="124" t="s">
        <v>48</v>
      </c>
      <c r="P8" s="124" t="s">
        <v>48</v>
      </c>
      <c r="Q8" s="124" t="s">
        <v>48</v>
      </c>
      <c r="R8" s="124" t="s">
        <v>48</v>
      </c>
    </row>
    <row r="9" spans="2:28" s="4" customFormat="1" ht="63" customHeight="1" x14ac:dyDescent="0.55000000000000004">
      <c r="B9" s="147" t="s">
        <v>1</v>
      </c>
      <c r="D9" s="127" t="s">
        <v>5</v>
      </c>
      <c r="E9" s="50"/>
      <c r="F9" s="127" t="s">
        <v>61</v>
      </c>
      <c r="G9" s="50"/>
      <c r="H9" s="127" t="s">
        <v>62</v>
      </c>
      <c r="I9" s="50"/>
      <c r="J9" s="127" t="s">
        <v>64</v>
      </c>
      <c r="L9" s="127" t="s">
        <v>5</v>
      </c>
      <c r="M9" s="50"/>
      <c r="N9" s="127" t="s">
        <v>61</v>
      </c>
      <c r="O9" s="50"/>
      <c r="P9" s="127" t="s">
        <v>62</v>
      </c>
      <c r="Q9" s="50"/>
      <c r="R9" s="127" t="s">
        <v>64</v>
      </c>
    </row>
    <row r="10" spans="2:28" ht="24" customHeight="1" x14ac:dyDescent="0.55000000000000004">
      <c r="B10" s="46" t="s">
        <v>174</v>
      </c>
      <c r="D10" s="9">
        <v>0</v>
      </c>
      <c r="F10" s="9">
        <v>0</v>
      </c>
      <c r="H10" s="9">
        <v>0</v>
      </c>
      <c r="J10" s="9">
        <v>0</v>
      </c>
      <c r="L10" s="9">
        <v>10000</v>
      </c>
      <c r="N10" s="9">
        <v>8998368750</v>
      </c>
      <c r="P10" s="9">
        <v>7898568125</v>
      </c>
      <c r="R10" s="9">
        <v>1099800625</v>
      </c>
    </row>
    <row r="11" spans="2:28" ht="24" customHeight="1" x14ac:dyDescent="0.55000000000000004">
      <c r="B11" s="2" t="s">
        <v>170</v>
      </c>
      <c r="D11" s="3">
        <v>0</v>
      </c>
      <c r="F11" s="3">
        <v>0</v>
      </c>
      <c r="H11" s="3">
        <v>0</v>
      </c>
      <c r="J11" s="3">
        <v>0</v>
      </c>
      <c r="L11" s="3">
        <v>500000</v>
      </c>
      <c r="N11" s="3">
        <v>7177041124</v>
      </c>
      <c r="P11" s="3">
        <v>6207842250</v>
      </c>
      <c r="R11" s="3">
        <v>969198874</v>
      </c>
    </row>
    <row r="12" spans="2:28" ht="24" customHeight="1" x14ac:dyDescent="0.55000000000000004">
      <c r="B12" s="2" t="s">
        <v>171</v>
      </c>
      <c r="D12" s="3">
        <v>24133</v>
      </c>
      <c r="F12" s="3">
        <v>3637399908</v>
      </c>
      <c r="H12" s="3">
        <v>2755183583</v>
      </c>
      <c r="J12" s="3">
        <v>882216325</v>
      </c>
      <c r="L12" s="3">
        <v>24133</v>
      </c>
      <c r="N12" s="3">
        <v>3637399908</v>
      </c>
      <c r="P12" s="3">
        <v>2755183583</v>
      </c>
      <c r="R12" s="3">
        <v>882216325</v>
      </c>
    </row>
    <row r="13" spans="2:28" ht="24" customHeight="1" x14ac:dyDescent="0.55000000000000004">
      <c r="B13" s="2" t="s">
        <v>166</v>
      </c>
      <c r="D13" s="3">
        <v>0</v>
      </c>
      <c r="F13" s="3">
        <v>0</v>
      </c>
      <c r="H13" s="3">
        <v>0</v>
      </c>
      <c r="J13" s="3">
        <v>0</v>
      </c>
      <c r="L13" s="3">
        <v>19800</v>
      </c>
      <c r="N13" s="3">
        <v>19800000000</v>
      </c>
      <c r="P13" s="3">
        <v>19024915633</v>
      </c>
      <c r="R13" s="3">
        <v>775084367</v>
      </c>
    </row>
    <row r="14" spans="2:28" ht="24" customHeight="1" x14ac:dyDescent="0.55000000000000004">
      <c r="B14" s="2" t="s">
        <v>173</v>
      </c>
      <c r="D14" s="3">
        <v>0</v>
      </c>
      <c r="F14" s="3">
        <v>0</v>
      </c>
      <c r="H14" s="3">
        <v>0</v>
      </c>
      <c r="J14" s="3">
        <v>0</v>
      </c>
      <c r="L14" s="3">
        <v>10000</v>
      </c>
      <c r="N14" s="3">
        <v>9170937467</v>
      </c>
      <c r="P14" s="3">
        <v>8478463000</v>
      </c>
      <c r="R14" s="3">
        <v>692474467</v>
      </c>
    </row>
    <row r="15" spans="2:28" ht="24" customHeight="1" x14ac:dyDescent="0.55000000000000004">
      <c r="B15" s="2" t="s">
        <v>146</v>
      </c>
      <c r="D15" s="3">
        <v>0</v>
      </c>
      <c r="F15" s="3">
        <v>0</v>
      </c>
      <c r="H15" s="3">
        <v>0</v>
      </c>
      <c r="J15" s="3">
        <v>0</v>
      </c>
      <c r="L15" s="3">
        <v>6800</v>
      </c>
      <c r="N15" s="3">
        <v>6800000000</v>
      </c>
      <c r="P15" s="3">
        <v>6118890750</v>
      </c>
      <c r="R15" s="3">
        <v>681109250</v>
      </c>
    </row>
    <row r="16" spans="2:28" ht="24" customHeight="1" x14ac:dyDescent="0.55000000000000004">
      <c r="B16" s="2" t="s">
        <v>140</v>
      </c>
      <c r="D16" s="3">
        <v>17084</v>
      </c>
      <c r="F16" s="3">
        <v>2697006653</v>
      </c>
      <c r="H16" s="3">
        <v>2203120281</v>
      </c>
      <c r="J16" s="3">
        <v>493886372</v>
      </c>
      <c r="L16" s="3">
        <v>21899</v>
      </c>
      <c r="N16" s="3">
        <v>3410522939</v>
      </c>
      <c r="P16" s="3">
        <v>2824053565</v>
      </c>
      <c r="R16" s="3">
        <v>586469374</v>
      </c>
    </row>
    <row r="17" spans="2:18" ht="24" customHeight="1" x14ac:dyDescent="0.55000000000000004">
      <c r="B17" s="2" t="s">
        <v>136</v>
      </c>
      <c r="D17" s="3">
        <v>96000</v>
      </c>
      <c r="F17" s="3">
        <v>2777234179</v>
      </c>
      <c r="H17" s="3">
        <v>2271205439</v>
      </c>
      <c r="J17" s="3">
        <v>506028740</v>
      </c>
      <c r="L17" s="3">
        <v>96000</v>
      </c>
      <c r="N17" s="3">
        <v>2777234179</v>
      </c>
      <c r="P17" s="3">
        <v>2271205439</v>
      </c>
      <c r="R17" s="3">
        <v>506028740</v>
      </c>
    </row>
    <row r="18" spans="2:18" ht="25.5" customHeight="1" x14ac:dyDescent="0.55000000000000004">
      <c r="B18" s="2" t="s">
        <v>187</v>
      </c>
      <c r="D18" s="3">
        <v>136883</v>
      </c>
      <c r="F18" s="3">
        <v>3727446854</v>
      </c>
      <c r="H18" s="3">
        <v>3308972702</v>
      </c>
      <c r="J18" s="3">
        <v>418474152</v>
      </c>
      <c r="L18" s="3">
        <v>136883</v>
      </c>
      <c r="N18" s="3">
        <v>3727446854</v>
      </c>
      <c r="P18" s="3">
        <v>3308972702</v>
      </c>
      <c r="R18" s="3">
        <v>418474152</v>
      </c>
    </row>
    <row r="19" spans="2:18" ht="24" customHeight="1" x14ac:dyDescent="0.55000000000000004">
      <c r="B19" s="2" t="s">
        <v>119</v>
      </c>
      <c r="D19" s="3">
        <v>0</v>
      </c>
      <c r="F19" s="3">
        <v>0</v>
      </c>
      <c r="H19" s="3">
        <v>0</v>
      </c>
      <c r="J19" s="3">
        <v>0</v>
      </c>
      <c r="L19" s="3">
        <v>8600</v>
      </c>
      <c r="N19" s="3">
        <v>6032322446</v>
      </c>
      <c r="P19" s="3">
        <v>5621268137</v>
      </c>
      <c r="R19" s="3">
        <v>411054309</v>
      </c>
    </row>
    <row r="20" spans="2:18" ht="24" customHeight="1" x14ac:dyDescent="0.55000000000000004">
      <c r="B20" s="2" t="s">
        <v>96</v>
      </c>
      <c r="D20" s="3">
        <v>0</v>
      </c>
      <c r="F20" s="3">
        <v>0</v>
      </c>
      <c r="H20" s="3">
        <v>0</v>
      </c>
      <c r="J20" s="3">
        <v>0</v>
      </c>
      <c r="L20" s="3">
        <v>9900</v>
      </c>
      <c r="N20" s="3">
        <v>7092262297</v>
      </c>
      <c r="P20" s="3">
        <v>6691780894</v>
      </c>
      <c r="R20" s="3">
        <v>400481403</v>
      </c>
    </row>
    <row r="21" spans="2:18" ht="24" customHeight="1" x14ac:dyDescent="0.55000000000000004">
      <c r="B21" s="2" t="s">
        <v>164</v>
      </c>
      <c r="D21" s="3">
        <v>0</v>
      </c>
      <c r="F21" s="3">
        <v>0</v>
      </c>
      <c r="H21" s="3">
        <v>0</v>
      </c>
      <c r="J21" s="3">
        <v>0</v>
      </c>
      <c r="L21" s="3">
        <v>7800</v>
      </c>
      <c r="N21" s="3">
        <v>4601555820</v>
      </c>
      <c r="P21" s="3">
        <v>4211236575</v>
      </c>
      <c r="R21" s="3">
        <v>390319245</v>
      </c>
    </row>
    <row r="22" spans="2:18" ht="24" customHeight="1" x14ac:dyDescent="0.55000000000000004">
      <c r="B22" s="2" t="s">
        <v>215</v>
      </c>
      <c r="D22" s="3">
        <v>10000</v>
      </c>
      <c r="F22" s="3">
        <v>10000000000</v>
      </c>
      <c r="H22" s="3">
        <v>9711759937</v>
      </c>
      <c r="J22" s="3">
        <v>288240063</v>
      </c>
      <c r="L22" s="3">
        <v>10000</v>
      </c>
      <c r="N22" s="3">
        <v>10000000000</v>
      </c>
      <c r="P22" s="3">
        <v>9711759937</v>
      </c>
      <c r="R22" s="3">
        <v>288240063</v>
      </c>
    </row>
    <row r="23" spans="2:18" ht="24" customHeight="1" x14ac:dyDescent="0.55000000000000004">
      <c r="B23" s="2" t="s">
        <v>97</v>
      </c>
      <c r="D23" s="3">
        <v>0</v>
      </c>
      <c r="F23" s="3">
        <v>0</v>
      </c>
      <c r="H23" s="3">
        <v>0</v>
      </c>
      <c r="J23" s="3">
        <v>0</v>
      </c>
      <c r="L23" s="3">
        <v>3500</v>
      </c>
      <c r="N23" s="3">
        <v>2507995345</v>
      </c>
      <c r="P23" s="3">
        <v>2274587656</v>
      </c>
      <c r="R23" s="3">
        <v>233407689</v>
      </c>
    </row>
    <row r="24" spans="2:18" ht="24" customHeight="1" x14ac:dyDescent="0.55000000000000004">
      <c r="B24" s="2" t="s">
        <v>118</v>
      </c>
      <c r="D24" s="3">
        <v>28929</v>
      </c>
      <c r="F24" s="3">
        <v>2509314302</v>
      </c>
      <c r="H24" s="3">
        <v>2319241767</v>
      </c>
      <c r="J24" s="3">
        <v>190072535</v>
      </c>
      <c r="L24" s="3">
        <v>28929</v>
      </c>
      <c r="N24" s="3">
        <v>2509314302</v>
      </c>
      <c r="P24" s="3">
        <v>2319241767</v>
      </c>
      <c r="R24" s="3">
        <v>190072535</v>
      </c>
    </row>
    <row r="25" spans="2:18" ht="24" customHeight="1" x14ac:dyDescent="0.55000000000000004">
      <c r="B25" s="2" t="s">
        <v>195</v>
      </c>
      <c r="D25" s="3">
        <v>0</v>
      </c>
      <c r="F25" s="3">
        <v>0</v>
      </c>
      <c r="H25" s="3">
        <v>0</v>
      </c>
      <c r="J25" s="3">
        <v>0</v>
      </c>
      <c r="L25" s="3">
        <v>8000</v>
      </c>
      <c r="N25" s="3">
        <v>7101912545</v>
      </c>
      <c r="P25" s="3">
        <v>6977264400</v>
      </c>
      <c r="R25" s="3">
        <v>124648145</v>
      </c>
    </row>
    <row r="26" spans="2:18" ht="24" customHeight="1" x14ac:dyDescent="0.55000000000000004">
      <c r="B26" s="2" t="s">
        <v>175</v>
      </c>
      <c r="D26" s="3">
        <v>1000</v>
      </c>
      <c r="F26" s="3">
        <v>934790539</v>
      </c>
      <c r="H26" s="3">
        <v>885226607</v>
      </c>
      <c r="J26" s="3">
        <v>49563932</v>
      </c>
      <c r="L26" s="3">
        <v>3000</v>
      </c>
      <c r="N26" s="3">
        <v>2741962931</v>
      </c>
      <c r="P26" s="3">
        <v>2626979890</v>
      </c>
      <c r="R26" s="3">
        <v>114983041</v>
      </c>
    </row>
    <row r="27" spans="2:18" ht="24" customHeight="1" x14ac:dyDescent="0.55000000000000004">
      <c r="B27" s="2" t="s">
        <v>159</v>
      </c>
      <c r="D27" s="3">
        <v>700</v>
      </c>
      <c r="F27" s="3">
        <v>457017152</v>
      </c>
      <c r="H27" s="3">
        <v>368550724</v>
      </c>
      <c r="J27" s="3">
        <v>88466428</v>
      </c>
      <c r="L27" s="3">
        <v>700</v>
      </c>
      <c r="N27" s="3">
        <v>457017152</v>
      </c>
      <c r="P27" s="3">
        <v>368550724</v>
      </c>
      <c r="R27" s="3">
        <v>88466428</v>
      </c>
    </row>
    <row r="28" spans="2:18" ht="24" customHeight="1" x14ac:dyDescent="0.55000000000000004">
      <c r="B28" s="2" t="s">
        <v>188</v>
      </c>
      <c r="D28" s="3">
        <v>0</v>
      </c>
      <c r="F28" s="3">
        <v>0</v>
      </c>
      <c r="H28" s="3">
        <v>0</v>
      </c>
      <c r="J28" s="3">
        <v>0</v>
      </c>
      <c r="L28" s="3">
        <v>5000</v>
      </c>
      <c r="N28" s="3">
        <v>5000000000</v>
      </c>
      <c r="P28" s="3">
        <v>4934894287</v>
      </c>
      <c r="R28" s="3">
        <v>65105713</v>
      </c>
    </row>
    <row r="29" spans="2:18" ht="24" customHeight="1" x14ac:dyDescent="0.55000000000000004">
      <c r="B29" s="2" t="s">
        <v>122</v>
      </c>
      <c r="D29" s="3">
        <v>1200</v>
      </c>
      <c r="F29" s="3">
        <v>928667651</v>
      </c>
      <c r="H29" s="3">
        <v>908801684</v>
      </c>
      <c r="J29" s="3">
        <v>19865967</v>
      </c>
      <c r="L29" s="3">
        <v>1700</v>
      </c>
      <c r="N29" s="3">
        <v>1291096950</v>
      </c>
      <c r="P29" s="3">
        <v>1264116072</v>
      </c>
      <c r="R29" s="3">
        <v>26980878</v>
      </c>
    </row>
    <row r="30" spans="2:18" ht="24" customHeight="1" x14ac:dyDescent="0.55000000000000004">
      <c r="B30" s="2" t="s">
        <v>172</v>
      </c>
      <c r="D30" s="3">
        <v>940</v>
      </c>
      <c r="F30" s="3">
        <v>25434561</v>
      </c>
      <c r="H30" s="3">
        <v>16753917</v>
      </c>
      <c r="J30" s="3">
        <v>8680644</v>
      </c>
      <c r="L30" s="3">
        <v>940</v>
      </c>
      <c r="N30" s="3">
        <v>25434561</v>
      </c>
      <c r="P30" s="3">
        <v>16753917</v>
      </c>
      <c r="R30" s="3">
        <v>8680644</v>
      </c>
    </row>
    <row r="31" spans="2:18" ht="24" customHeight="1" x14ac:dyDescent="0.55000000000000004">
      <c r="B31" s="2" t="s">
        <v>196</v>
      </c>
      <c r="D31" s="3">
        <v>0</v>
      </c>
      <c r="F31" s="3">
        <v>0</v>
      </c>
      <c r="H31" s="3">
        <v>0</v>
      </c>
      <c r="J31" s="3">
        <v>0</v>
      </c>
      <c r="L31" s="3">
        <v>600</v>
      </c>
      <c r="N31" s="3">
        <v>526764510</v>
      </c>
      <c r="P31" s="3">
        <v>520894395</v>
      </c>
      <c r="R31" s="3">
        <v>5870115</v>
      </c>
    </row>
    <row r="32" spans="2:18" ht="24" customHeight="1" x14ac:dyDescent="0.55000000000000004">
      <c r="B32" s="2" t="s">
        <v>147</v>
      </c>
      <c r="D32" s="3">
        <v>0</v>
      </c>
      <c r="F32" s="3">
        <v>0</v>
      </c>
      <c r="H32" s="3">
        <v>0</v>
      </c>
      <c r="J32" s="3">
        <v>0</v>
      </c>
      <c r="L32" s="3">
        <v>100</v>
      </c>
      <c r="N32" s="3">
        <v>77388972</v>
      </c>
      <c r="P32" s="3">
        <v>73636650</v>
      </c>
      <c r="R32" s="3">
        <v>3752322</v>
      </c>
    </row>
    <row r="33" spans="2:18" ht="24" customHeight="1" x14ac:dyDescent="0.55000000000000004">
      <c r="B33" s="2" t="s">
        <v>137</v>
      </c>
      <c r="D33" s="3">
        <v>0</v>
      </c>
      <c r="F33" s="3">
        <v>0</v>
      </c>
      <c r="H33" s="3">
        <v>0</v>
      </c>
      <c r="J33" s="3">
        <v>0</v>
      </c>
      <c r="L33" s="3">
        <v>100</v>
      </c>
      <c r="N33" s="3">
        <v>68323616</v>
      </c>
      <c r="P33" s="3">
        <v>65060788</v>
      </c>
      <c r="R33" s="3">
        <v>3262828</v>
      </c>
    </row>
    <row r="34" spans="2:18" ht="24" customHeight="1" x14ac:dyDescent="0.55000000000000004">
      <c r="B34" s="2" t="s">
        <v>121</v>
      </c>
      <c r="D34" s="3">
        <v>0</v>
      </c>
      <c r="F34" s="3">
        <v>0</v>
      </c>
      <c r="H34" s="3">
        <v>0</v>
      </c>
      <c r="J34" s="3">
        <v>0</v>
      </c>
      <c r="L34" s="3">
        <v>9</v>
      </c>
      <c r="N34" s="3">
        <v>9000000</v>
      </c>
      <c r="P34" s="3">
        <v>8998368</v>
      </c>
      <c r="R34" s="3">
        <v>1632</v>
      </c>
    </row>
    <row r="35" spans="2:18" ht="24" customHeight="1" x14ac:dyDescent="0.55000000000000004">
      <c r="B35" s="2" t="s">
        <v>14</v>
      </c>
      <c r="D35" s="3">
        <v>724528</v>
      </c>
      <c r="F35" s="3">
        <v>4239720005</v>
      </c>
      <c r="H35" s="3">
        <v>4242078475</v>
      </c>
      <c r="J35" s="3">
        <v>-2358470</v>
      </c>
      <c r="L35" s="3">
        <v>724529</v>
      </c>
      <c r="N35" s="3">
        <v>4239720006</v>
      </c>
      <c r="P35" s="3">
        <v>4242084329</v>
      </c>
      <c r="R35" s="3">
        <v>-2364323</v>
      </c>
    </row>
    <row r="36" spans="2:18" ht="24" customHeight="1" x14ac:dyDescent="0.55000000000000004">
      <c r="B36" s="2" t="s">
        <v>13</v>
      </c>
      <c r="D36" s="3">
        <v>0</v>
      </c>
      <c r="F36" s="3">
        <v>0</v>
      </c>
      <c r="H36" s="3">
        <v>0</v>
      </c>
      <c r="J36" s="3">
        <v>0</v>
      </c>
      <c r="L36" s="3">
        <v>200000</v>
      </c>
      <c r="N36" s="3">
        <v>6069085986</v>
      </c>
      <c r="P36" s="3">
        <v>6322158000</v>
      </c>
      <c r="R36" s="3">
        <v>-253072014</v>
      </c>
    </row>
    <row r="37" spans="2:18" x14ac:dyDescent="0.55000000000000004">
      <c r="D37" s="3"/>
      <c r="F37" s="3"/>
      <c r="H37" s="3"/>
      <c r="J37" s="3"/>
      <c r="L37" s="3"/>
      <c r="N37" s="3"/>
      <c r="P37" s="3"/>
      <c r="R37" s="3"/>
    </row>
    <row r="38" spans="2:18" ht="21.75" thickBot="1" x14ac:dyDescent="0.6">
      <c r="B38" s="32" t="s">
        <v>80</v>
      </c>
      <c r="D38" s="10">
        <f>SUM(D10:D37)</f>
        <v>1041397</v>
      </c>
      <c r="F38" s="10">
        <f>SUM(F10:F37)</f>
        <v>31934031804</v>
      </c>
      <c r="H38" s="10">
        <f>SUM(H10:H37)</f>
        <v>28990895116</v>
      </c>
      <c r="J38" s="10">
        <f>SUM(J10:J37)</f>
        <v>2943136688</v>
      </c>
      <c r="L38" s="10">
        <f>SUM(L10:L37)</f>
        <v>1838922</v>
      </c>
      <c r="N38" s="10">
        <f>SUM(N10:N37)</f>
        <v>125850108660</v>
      </c>
      <c r="P38" s="10">
        <f>SUM(P10:P37)</f>
        <v>117139361833</v>
      </c>
      <c r="R38" s="10">
        <f>SUM(R10:R37)</f>
        <v>8710746827</v>
      </c>
    </row>
    <row r="39" spans="2:18" ht="21.75" thickTop="1" x14ac:dyDescent="0.55000000000000004"/>
    <row r="40" spans="2:18" ht="26.25" x14ac:dyDescent="0.65">
      <c r="J40" s="27">
        <v>13</v>
      </c>
    </row>
  </sheetData>
  <sortState xmlns:xlrd2="http://schemas.microsoft.com/office/spreadsheetml/2017/richdata2" ref="B10:R36">
    <sortCondition descending="1" ref="R10:R36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" bottom="0" header="0" footer="0"/>
  <pageSetup paperSize="9" scale="57" orientation="portrait" r:id="rId1"/>
  <rowBreaks count="2" manualBreakCount="2">
    <brk id="17" max="16383" man="1"/>
    <brk id="2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9"/>
  <sheetViews>
    <sheetView rightToLeft="1" view="pageBreakPreview" topLeftCell="A25" zoomScaleNormal="100" zoomScaleSheetLayoutView="100" workbookViewId="0">
      <selection activeCell="D38" sqref="D38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28515625" style="1" customWidth="1"/>
    <col min="13" max="13" width="1" style="1" customWidth="1"/>
    <col min="14" max="14" width="16.285156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7"/>
      <c r="R2" s="17"/>
      <c r="S2" s="17"/>
      <c r="T2" s="17"/>
      <c r="U2" s="17"/>
    </row>
    <row r="3" spans="2:28" ht="30" x14ac:dyDescent="0.6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7"/>
      <c r="R3" s="17"/>
    </row>
    <row r="4" spans="2:28" ht="30" x14ac:dyDescent="0.6">
      <c r="B4" s="124" t="s">
        <v>229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7"/>
      <c r="R4" s="17"/>
    </row>
    <row r="6" spans="2:28" s="2" customFormat="1" ht="30" x14ac:dyDescent="0.55000000000000004">
      <c r="B6" s="14" t="s">
        <v>112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25" t="s">
        <v>49</v>
      </c>
      <c r="D7" s="126" t="s">
        <v>47</v>
      </c>
      <c r="E7" s="126" t="s">
        <v>47</v>
      </c>
      <c r="F7" s="126" t="s">
        <v>47</v>
      </c>
      <c r="G7" s="126" t="s">
        <v>47</v>
      </c>
      <c r="H7" s="126" t="s">
        <v>47</v>
      </c>
      <c r="I7" s="126" t="s">
        <v>47</v>
      </c>
      <c r="J7" s="126" t="s">
        <v>47</v>
      </c>
      <c r="L7" s="126" t="s">
        <v>48</v>
      </c>
      <c r="M7" s="126" t="s">
        <v>48</v>
      </c>
      <c r="N7" s="126" t="s">
        <v>48</v>
      </c>
      <c r="O7" s="126" t="s">
        <v>48</v>
      </c>
      <c r="P7" s="126" t="s">
        <v>48</v>
      </c>
      <c r="Q7" s="126" t="s">
        <v>48</v>
      </c>
      <c r="R7" s="126" t="s">
        <v>48</v>
      </c>
    </row>
    <row r="8" spans="2:28" s="52" customFormat="1" ht="63" customHeight="1" x14ac:dyDescent="0.75">
      <c r="B8" s="125" t="s">
        <v>49</v>
      </c>
      <c r="D8" s="159" t="s">
        <v>69</v>
      </c>
      <c r="E8" s="53"/>
      <c r="F8" s="159" t="s">
        <v>66</v>
      </c>
      <c r="G8" s="53"/>
      <c r="H8" s="159" t="s">
        <v>67</v>
      </c>
      <c r="I8" s="53"/>
      <c r="J8" s="159" t="s">
        <v>70</v>
      </c>
      <c r="L8" s="159" t="s">
        <v>69</v>
      </c>
      <c r="M8" s="53"/>
      <c r="N8" s="159" t="s">
        <v>66</v>
      </c>
      <c r="O8" s="53"/>
      <c r="P8" s="159" t="s">
        <v>67</v>
      </c>
      <c r="Q8" s="53"/>
      <c r="R8" s="159" t="s">
        <v>70</v>
      </c>
    </row>
    <row r="9" spans="2:28" ht="21.75" x14ac:dyDescent="0.6">
      <c r="B9" s="50" t="s">
        <v>159</v>
      </c>
      <c r="C9" s="4"/>
      <c r="D9" s="54">
        <v>0</v>
      </c>
      <c r="E9" s="4"/>
      <c r="F9" s="54">
        <v>1495425041</v>
      </c>
      <c r="G9" s="4"/>
      <c r="H9" s="54">
        <v>88466428</v>
      </c>
      <c r="I9" s="4"/>
      <c r="J9" s="54">
        <v>1583891469</v>
      </c>
      <c r="K9" s="4"/>
      <c r="L9" s="54">
        <v>0</v>
      </c>
      <c r="M9" s="4"/>
      <c r="N9" s="54">
        <v>4590902016</v>
      </c>
      <c r="O9" s="4"/>
      <c r="P9" s="54">
        <v>88466428</v>
      </c>
      <c r="Q9" s="4"/>
      <c r="R9" s="54">
        <v>4679368444</v>
      </c>
    </row>
    <row r="10" spans="2:28" ht="21.75" x14ac:dyDescent="0.6">
      <c r="B10" s="4" t="s">
        <v>119</v>
      </c>
      <c r="C10" s="4"/>
      <c r="D10" s="29">
        <v>0</v>
      </c>
      <c r="E10" s="4"/>
      <c r="F10" s="29">
        <v>985070264</v>
      </c>
      <c r="G10" s="4"/>
      <c r="H10" s="29">
        <v>0</v>
      </c>
      <c r="I10" s="4"/>
      <c r="J10" s="29">
        <v>985070264</v>
      </c>
      <c r="K10" s="4"/>
      <c r="L10" s="29">
        <v>0</v>
      </c>
      <c r="M10" s="4"/>
      <c r="N10" s="29">
        <v>839711540</v>
      </c>
      <c r="O10" s="4"/>
      <c r="P10" s="29">
        <v>411054309</v>
      </c>
      <c r="Q10" s="4"/>
      <c r="R10" s="29">
        <v>1250765849</v>
      </c>
    </row>
    <row r="11" spans="2:28" ht="21.75" x14ac:dyDescent="0.6">
      <c r="B11" s="4" t="s">
        <v>164</v>
      </c>
      <c r="C11" s="4"/>
      <c r="D11" s="29">
        <v>0</v>
      </c>
      <c r="E11" s="4"/>
      <c r="F11" s="29">
        <v>754998231</v>
      </c>
      <c r="G11" s="4"/>
      <c r="H11" s="29">
        <v>0</v>
      </c>
      <c r="I11" s="4"/>
      <c r="J11" s="29">
        <v>754998231</v>
      </c>
      <c r="K11" s="4"/>
      <c r="L11" s="29">
        <v>0</v>
      </c>
      <c r="M11" s="4"/>
      <c r="N11" s="29">
        <v>759014309</v>
      </c>
      <c r="O11" s="4"/>
      <c r="P11" s="29">
        <v>390319245</v>
      </c>
      <c r="Q11" s="4"/>
      <c r="R11" s="29">
        <v>1149333554</v>
      </c>
    </row>
    <row r="12" spans="2:28" ht="21.75" x14ac:dyDescent="0.6">
      <c r="B12" s="4" t="s">
        <v>174</v>
      </c>
      <c r="C12" s="4"/>
      <c r="D12" s="29">
        <v>0</v>
      </c>
      <c r="E12" s="4"/>
      <c r="F12" s="29">
        <v>0</v>
      </c>
      <c r="G12" s="4"/>
      <c r="H12" s="29">
        <v>0</v>
      </c>
      <c r="I12" s="4"/>
      <c r="J12" s="29">
        <v>0</v>
      </c>
      <c r="K12" s="4"/>
      <c r="L12" s="29">
        <v>0</v>
      </c>
      <c r="M12" s="4"/>
      <c r="N12" s="29">
        <v>0</v>
      </c>
      <c r="O12" s="4"/>
      <c r="P12" s="29">
        <v>1099800625</v>
      </c>
      <c r="Q12" s="4"/>
      <c r="R12" s="29">
        <v>1099800625</v>
      </c>
    </row>
    <row r="13" spans="2:28" ht="21.75" x14ac:dyDescent="0.6">
      <c r="B13" s="4" t="s">
        <v>166</v>
      </c>
      <c r="C13" s="4"/>
      <c r="D13" s="29">
        <v>0</v>
      </c>
      <c r="E13" s="4"/>
      <c r="F13" s="29">
        <v>0</v>
      </c>
      <c r="G13" s="4"/>
      <c r="H13" s="29">
        <v>0</v>
      </c>
      <c r="I13" s="4"/>
      <c r="J13" s="29">
        <v>0</v>
      </c>
      <c r="K13" s="4"/>
      <c r="L13" s="29">
        <v>0</v>
      </c>
      <c r="M13" s="4"/>
      <c r="N13" s="29">
        <v>0</v>
      </c>
      <c r="O13" s="4"/>
      <c r="P13" s="29">
        <v>775084367</v>
      </c>
      <c r="Q13" s="4"/>
      <c r="R13" s="29">
        <v>775084367</v>
      </c>
    </row>
    <row r="14" spans="2:28" ht="21.75" x14ac:dyDescent="0.6">
      <c r="B14" s="4" t="s">
        <v>173</v>
      </c>
      <c r="C14" s="4"/>
      <c r="D14" s="29">
        <v>0</v>
      </c>
      <c r="E14" s="4"/>
      <c r="F14" s="29">
        <v>0</v>
      </c>
      <c r="G14" s="4"/>
      <c r="H14" s="29">
        <v>0</v>
      </c>
      <c r="I14" s="4"/>
      <c r="J14" s="29">
        <v>0</v>
      </c>
      <c r="K14" s="4"/>
      <c r="L14" s="29">
        <v>0</v>
      </c>
      <c r="M14" s="4"/>
      <c r="N14" s="29">
        <v>0</v>
      </c>
      <c r="O14" s="4"/>
      <c r="P14" s="29">
        <v>692474467</v>
      </c>
      <c r="Q14" s="4"/>
      <c r="R14" s="29">
        <v>692474467</v>
      </c>
    </row>
    <row r="15" spans="2:28" ht="21.75" x14ac:dyDescent="0.6">
      <c r="B15" s="4" t="s">
        <v>146</v>
      </c>
      <c r="C15" s="4"/>
      <c r="D15" s="29">
        <v>0</v>
      </c>
      <c r="E15" s="4"/>
      <c r="F15" s="29">
        <v>0</v>
      </c>
      <c r="G15" s="4"/>
      <c r="H15" s="29">
        <v>0</v>
      </c>
      <c r="I15" s="4"/>
      <c r="J15" s="29">
        <v>0</v>
      </c>
      <c r="K15" s="4"/>
      <c r="L15" s="29">
        <v>0</v>
      </c>
      <c r="M15" s="4"/>
      <c r="N15" s="29">
        <v>0</v>
      </c>
      <c r="O15" s="4"/>
      <c r="P15" s="29">
        <v>681109250</v>
      </c>
      <c r="Q15" s="4"/>
      <c r="R15" s="29">
        <v>681109250</v>
      </c>
    </row>
    <row r="16" spans="2:28" ht="21.75" x14ac:dyDescent="0.6">
      <c r="B16" s="4" t="s">
        <v>175</v>
      </c>
      <c r="C16" s="4"/>
      <c r="D16" s="29">
        <v>0</v>
      </c>
      <c r="E16" s="4"/>
      <c r="F16" s="29">
        <v>454638065</v>
      </c>
      <c r="G16" s="4"/>
      <c r="H16" s="29">
        <v>49563932</v>
      </c>
      <c r="I16" s="4"/>
      <c r="J16" s="29">
        <v>504201997</v>
      </c>
      <c r="K16" s="4"/>
      <c r="L16" s="29">
        <v>0</v>
      </c>
      <c r="M16" s="4"/>
      <c r="N16" s="29">
        <v>326621096</v>
      </c>
      <c r="O16" s="4"/>
      <c r="P16" s="29">
        <v>114983041</v>
      </c>
      <c r="Q16" s="4"/>
      <c r="R16" s="29">
        <v>441604137</v>
      </c>
    </row>
    <row r="17" spans="2:18" ht="21.75" x14ac:dyDescent="0.6">
      <c r="B17" s="4" t="s">
        <v>96</v>
      </c>
      <c r="C17" s="4"/>
      <c r="D17" s="29">
        <v>0</v>
      </c>
      <c r="E17" s="4"/>
      <c r="F17" s="29">
        <v>0</v>
      </c>
      <c r="G17" s="4"/>
      <c r="H17" s="29">
        <v>0</v>
      </c>
      <c r="I17" s="4"/>
      <c r="J17" s="29">
        <v>0</v>
      </c>
      <c r="K17" s="4"/>
      <c r="L17" s="29">
        <v>0</v>
      </c>
      <c r="M17" s="4"/>
      <c r="N17" s="29">
        <v>0</v>
      </c>
      <c r="O17" s="4"/>
      <c r="P17" s="29">
        <v>400481403</v>
      </c>
      <c r="Q17" s="4"/>
      <c r="R17" s="29">
        <v>400481403</v>
      </c>
    </row>
    <row r="18" spans="2:18" ht="21.75" x14ac:dyDescent="0.6">
      <c r="B18" s="4" t="s">
        <v>183</v>
      </c>
      <c r="C18" s="4"/>
      <c r="D18" s="29">
        <v>0</v>
      </c>
      <c r="E18" s="4"/>
      <c r="F18" s="29">
        <v>490123149</v>
      </c>
      <c r="G18" s="4"/>
      <c r="H18" s="29">
        <v>0</v>
      </c>
      <c r="I18" s="4"/>
      <c r="J18" s="29">
        <v>490123149</v>
      </c>
      <c r="K18" s="4"/>
      <c r="L18" s="29">
        <v>0</v>
      </c>
      <c r="M18" s="4"/>
      <c r="N18" s="29">
        <v>364623716</v>
      </c>
      <c r="O18" s="4"/>
      <c r="P18" s="29">
        <v>0</v>
      </c>
      <c r="Q18" s="4"/>
      <c r="R18" s="29">
        <v>364623716</v>
      </c>
    </row>
    <row r="19" spans="2:18" ht="21.75" x14ac:dyDescent="0.6">
      <c r="B19" s="4" t="s">
        <v>161</v>
      </c>
      <c r="C19" s="4"/>
      <c r="D19" s="29">
        <v>0</v>
      </c>
      <c r="E19" s="4"/>
      <c r="F19" s="29">
        <v>700694812</v>
      </c>
      <c r="G19" s="4"/>
      <c r="H19" s="29">
        <v>0</v>
      </c>
      <c r="I19" s="4"/>
      <c r="J19" s="29">
        <v>700694812</v>
      </c>
      <c r="K19" s="4"/>
      <c r="L19" s="29">
        <v>0</v>
      </c>
      <c r="M19" s="4"/>
      <c r="N19" s="29">
        <v>343438134</v>
      </c>
      <c r="O19" s="4"/>
      <c r="P19" s="29">
        <v>0</v>
      </c>
      <c r="Q19" s="4"/>
      <c r="R19" s="29">
        <v>343438134</v>
      </c>
    </row>
    <row r="20" spans="2:18" ht="21.75" x14ac:dyDescent="0.6">
      <c r="B20" s="4" t="s">
        <v>141</v>
      </c>
      <c r="C20" s="4"/>
      <c r="D20" s="29">
        <v>36934138</v>
      </c>
      <c r="E20" s="4"/>
      <c r="F20" s="29">
        <v>148629386</v>
      </c>
      <c r="G20" s="4"/>
      <c r="H20" s="29">
        <v>0</v>
      </c>
      <c r="I20" s="4"/>
      <c r="J20" s="29">
        <v>185563524</v>
      </c>
      <c r="K20" s="4"/>
      <c r="L20" s="29">
        <v>132219789</v>
      </c>
      <c r="M20" s="4"/>
      <c r="N20" s="29">
        <v>205296364</v>
      </c>
      <c r="O20" s="4"/>
      <c r="P20" s="29">
        <v>0</v>
      </c>
      <c r="Q20" s="4"/>
      <c r="R20" s="29">
        <v>337516153</v>
      </c>
    </row>
    <row r="21" spans="2:18" ht="21.75" x14ac:dyDescent="0.6">
      <c r="B21" s="4" t="s">
        <v>178</v>
      </c>
      <c r="C21" s="4"/>
      <c r="D21" s="29">
        <v>0</v>
      </c>
      <c r="E21" s="4"/>
      <c r="F21" s="29">
        <v>244195732</v>
      </c>
      <c r="G21" s="4"/>
      <c r="H21" s="29">
        <v>0</v>
      </c>
      <c r="I21" s="4"/>
      <c r="J21" s="29">
        <v>244195732</v>
      </c>
      <c r="K21" s="4"/>
      <c r="L21" s="29">
        <v>0</v>
      </c>
      <c r="M21" s="4"/>
      <c r="N21" s="29">
        <v>329765220</v>
      </c>
      <c r="O21" s="4"/>
      <c r="P21" s="29">
        <v>0</v>
      </c>
      <c r="Q21" s="4"/>
      <c r="R21" s="29">
        <v>329765220</v>
      </c>
    </row>
    <row r="22" spans="2:18" ht="21.75" x14ac:dyDescent="0.6">
      <c r="B22" s="4" t="s">
        <v>215</v>
      </c>
      <c r="C22" s="4"/>
      <c r="D22" s="29">
        <v>0</v>
      </c>
      <c r="E22" s="4"/>
      <c r="F22" s="29">
        <v>0</v>
      </c>
      <c r="G22" s="4"/>
      <c r="H22" s="29">
        <v>288240063</v>
      </c>
      <c r="I22" s="4"/>
      <c r="J22" s="29">
        <v>288240063</v>
      </c>
      <c r="K22" s="4"/>
      <c r="L22" s="29">
        <v>0</v>
      </c>
      <c r="M22" s="4"/>
      <c r="N22" s="29">
        <v>0</v>
      </c>
      <c r="O22" s="4"/>
      <c r="P22" s="29">
        <v>288240063</v>
      </c>
      <c r="Q22" s="4"/>
      <c r="R22" s="29">
        <v>288240063</v>
      </c>
    </row>
    <row r="23" spans="2:18" ht="21.75" x14ac:dyDescent="0.6">
      <c r="B23" s="4" t="s">
        <v>98</v>
      </c>
      <c r="C23" s="4"/>
      <c r="D23" s="29">
        <v>0</v>
      </c>
      <c r="E23" s="4"/>
      <c r="F23" s="29">
        <v>252774176</v>
      </c>
      <c r="G23" s="4"/>
      <c r="H23" s="29">
        <v>0</v>
      </c>
      <c r="I23" s="4"/>
      <c r="J23" s="29">
        <v>252774176</v>
      </c>
      <c r="K23" s="4"/>
      <c r="L23" s="29">
        <v>0</v>
      </c>
      <c r="M23" s="4"/>
      <c r="N23" s="29">
        <v>265141934</v>
      </c>
      <c r="O23" s="4"/>
      <c r="P23" s="29">
        <v>0</v>
      </c>
      <c r="Q23" s="4"/>
      <c r="R23" s="29">
        <v>265141934</v>
      </c>
    </row>
    <row r="24" spans="2:18" ht="21.75" x14ac:dyDescent="0.6">
      <c r="B24" s="4" t="s">
        <v>97</v>
      </c>
      <c r="C24" s="4"/>
      <c r="D24" s="29">
        <v>0</v>
      </c>
      <c r="E24" s="4"/>
      <c r="F24" s="29">
        <v>27242561</v>
      </c>
      <c r="G24" s="4"/>
      <c r="H24" s="29">
        <v>0</v>
      </c>
      <c r="I24" s="4"/>
      <c r="J24" s="29">
        <v>27242561</v>
      </c>
      <c r="K24" s="4"/>
      <c r="L24" s="29">
        <v>0</v>
      </c>
      <c r="M24" s="4"/>
      <c r="N24" s="29">
        <v>14207065</v>
      </c>
      <c r="O24" s="4"/>
      <c r="P24" s="29">
        <v>233407689</v>
      </c>
      <c r="Q24" s="4"/>
      <c r="R24" s="29">
        <v>247614754</v>
      </c>
    </row>
    <row r="25" spans="2:18" ht="21.75" x14ac:dyDescent="0.6">
      <c r="B25" s="4" t="s">
        <v>195</v>
      </c>
      <c r="C25" s="4"/>
      <c r="D25" s="29">
        <v>0</v>
      </c>
      <c r="E25" s="4"/>
      <c r="F25" s="29">
        <v>0</v>
      </c>
      <c r="G25" s="4"/>
      <c r="H25" s="29">
        <v>0</v>
      </c>
      <c r="I25" s="4"/>
      <c r="J25" s="29">
        <v>0</v>
      </c>
      <c r="K25" s="4"/>
      <c r="L25" s="29">
        <v>0</v>
      </c>
      <c r="M25" s="4"/>
      <c r="N25" s="29">
        <v>0</v>
      </c>
      <c r="O25" s="4"/>
      <c r="P25" s="29">
        <v>124648145</v>
      </c>
      <c r="Q25" s="4"/>
      <c r="R25" s="29">
        <v>124648145</v>
      </c>
    </row>
    <row r="26" spans="2:18" ht="21.75" x14ac:dyDescent="0.6">
      <c r="B26" s="4" t="s">
        <v>188</v>
      </c>
      <c r="C26" s="4"/>
      <c r="D26" s="29">
        <v>0</v>
      </c>
      <c r="E26" s="4"/>
      <c r="F26" s="29">
        <v>0</v>
      </c>
      <c r="G26" s="4"/>
      <c r="H26" s="29">
        <v>0</v>
      </c>
      <c r="I26" s="4"/>
      <c r="J26" s="29">
        <v>0</v>
      </c>
      <c r="K26" s="4"/>
      <c r="L26" s="29">
        <v>0</v>
      </c>
      <c r="M26" s="4"/>
      <c r="N26" s="29">
        <v>0</v>
      </c>
      <c r="O26" s="4"/>
      <c r="P26" s="29">
        <v>65105713</v>
      </c>
      <c r="Q26" s="4"/>
      <c r="R26" s="29">
        <v>65105713</v>
      </c>
    </row>
    <row r="27" spans="2:18" ht="21.75" x14ac:dyDescent="0.6">
      <c r="B27" s="4" t="s">
        <v>122</v>
      </c>
      <c r="C27" s="4"/>
      <c r="D27" s="29">
        <v>0</v>
      </c>
      <c r="E27" s="4"/>
      <c r="F27" s="29">
        <v>0</v>
      </c>
      <c r="G27" s="4"/>
      <c r="H27" s="29">
        <v>19865967</v>
      </c>
      <c r="I27" s="4"/>
      <c r="J27" s="29">
        <v>19865967</v>
      </c>
      <c r="K27" s="4"/>
      <c r="L27" s="29">
        <v>0</v>
      </c>
      <c r="M27" s="4"/>
      <c r="N27" s="29">
        <v>0</v>
      </c>
      <c r="O27" s="4"/>
      <c r="P27" s="29">
        <v>26980878</v>
      </c>
      <c r="Q27" s="4"/>
      <c r="R27" s="29">
        <v>26980878</v>
      </c>
    </row>
    <row r="28" spans="2:18" ht="21.75" x14ac:dyDescent="0.6">
      <c r="B28" s="4" t="s">
        <v>223</v>
      </c>
      <c r="C28" s="4"/>
      <c r="D28" s="29">
        <v>0</v>
      </c>
      <c r="E28" s="4"/>
      <c r="F28" s="29">
        <v>17936749</v>
      </c>
      <c r="G28" s="4"/>
      <c r="H28" s="29">
        <v>0</v>
      </c>
      <c r="I28" s="4"/>
      <c r="J28" s="29">
        <v>17936749</v>
      </c>
      <c r="K28" s="4"/>
      <c r="L28" s="29">
        <v>0</v>
      </c>
      <c r="M28" s="4"/>
      <c r="N28" s="29">
        <v>15103020</v>
      </c>
      <c r="O28" s="4"/>
      <c r="P28" s="29">
        <v>0</v>
      </c>
      <c r="Q28" s="4"/>
      <c r="R28" s="29">
        <v>15103020</v>
      </c>
    </row>
    <row r="29" spans="2:18" ht="21.75" x14ac:dyDescent="0.6">
      <c r="B29" s="4" t="s">
        <v>226</v>
      </c>
      <c r="C29" s="4"/>
      <c r="D29" s="29">
        <v>0</v>
      </c>
      <c r="E29" s="4"/>
      <c r="F29" s="29">
        <v>16745764</v>
      </c>
      <c r="G29" s="4"/>
      <c r="H29" s="29">
        <v>0</v>
      </c>
      <c r="I29" s="4"/>
      <c r="J29" s="29">
        <v>16745764</v>
      </c>
      <c r="K29" s="4"/>
      <c r="L29" s="29">
        <v>0</v>
      </c>
      <c r="M29" s="4"/>
      <c r="N29" s="29">
        <v>13393832</v>
      </c>
      <c r="O29" s="4"/>
      <c r="P29" s="29">
        <v>0</v>
      </c>
      <c r="Q29" s="4"/>
      <c r="R29" s="29">
        <v>13393832</v>
      </c>
    </row>
    <row r="30" spans="2:18" ht="21.75" x14ac:dyDescent="0.6">
      <c r="B30" s="4" t="s">
        <v>196</v>
      </c>
      <c r="C30" s="4"/>
      <c r="D30" s="29">
        <v>0</v>
      </c>
      <c r="E30" s="4"/>
      <c r="F30" s="29">
        <v>0</v>
      </c>
      <c r="G30" s="4"/>
      <c r="H30" s="29">
        <v>0</v>
      </c>
      <c r="I30" s="4"/>
      <c r="J30" s="29">
        <v>0</v>
      </c>
      <c r="K30" s="4"/>
      <c r="L30" s="29">
        <v>0</v>
      </c>
      <c r="M30" s="4"/>
      <c r="N30" s="29">
        <v>0</v>
      </c>
      <c r="O30" s="4"/>
      <c r="P30" s="29">
        <v>5870115</v>
      </c>
      <c r="Q30" s="4"/>
      <c r="R30" s="29">
        <v>5870115</v>
      </c>
    </row>
    <row r="31" spans="2:18" ht="21.75" x14ac:dyDescent="0.6">
      <c r="B31" s="4" t="s">
        <v>147</v>
      </c>
      <c r="C31" s="4"/>
      <c r="D31" s="29">
        <v>0</v>
      </c>
      <c r="E31" s="4"/>
      <c r="F31" s="29">
        <v>0</v>
      </c>
      <c r="G31" s="4"/>
      <c r="H31" s="29">
        <v>0</v>
      </c>
      <c r="I31" s="4"/>
      <c r="J31" s="29">
        <v>0</v>
      </c>
      <c r="K31" s="4"/>
      <c r="L31" s="29">
        <v>0</v>
      </c>
      <c r="M31" s="4"/>
      <c r="N31" s="29">
        <v>0</v>
      </c>
      <c r="O31" s="4"/>
      <c r="P31" s="29">
        <v>3752322</v>
      </c>
      <c r="Q31" s="4"/>
      <c r="R31" s="29">
        <v>3752322</v>
      </c>
    </row>
    <row r="32" spans="2:18" ht="21.75" x14ac:dyDescent="0.6">
      <c r="B32" s="4" t="s">
        <v>137</v>
      </c>
      <c r="C32" s="4"/>
      <c r="D32" s="29">
        <v>0</v>
      </c>
      <c r="E32" s="4"/>
      <c r="F32" s="29">
        <v>0</v>
      </c>
      <c r="G32" s="4"/>
      <c r="H32" s="29">
        <v>0</v>
      </c>
      <c r="I32" s="4"/>
      <c r="J32" s="29">
        <v>0</v>
      </c>
      <c r="K32" s="4"/>
      <c r="L32" s="29">
        <v>0</v>
      </c>
      <c r="M32" s="4"/>
      <c r="N32" s="29">
        <v>0</v>
      </c>
      <c r="O32" s="4"/>
      <c r="P32" s="29">
        <v>3262828</v>
      </c>
      <c r="Q32" s="4"/>
      <c r="R32" s="29">
        <v>3262828</v>
      </c>
    </row>
    <row r="33" spans="2:18" ht="21.75" x14ac:dyDescent="0.6">
      <c r="B33" s="4" t="s">
        <v>144</v>
      </c>
      <c r="C33" s="4"/>
      <c r="D33" s="29">
        <v>79258</v>
      </c>
      <c r="E33" s="4"/>
      <c r="F33" s="29">
        <v>-104110</v>
      </c>
      <c r="G33" s="4"/>
      <c r="H33" s="29">
        <v>0</v>
      </c>
      <c r="I33" s="4"/>
      <c r="J33" s="29">
        <v>-24852</v>
      </c>
      <c r="K33" s="4"/>
      <c r="L33" s="29">
        <v>303047</v>
      </c>
      <c r="M33" s="4"/>
      <c r="N33" s="29">
        <v>-104110</v>
      </c>
      <c r="O33" s="4"/>
      <c r="P33" s="29">
        <v>0</v>
      </c>
      <c r="Q33" s="4"/>
      <c r="R33" s="29">
        <v>198937</v>
      </c>
    </row>
    <row r="34" spans="2:18" ht="21.75" x14ac:dyDescent="0.6">
      <c r="B34" s="4" t="s">
        <v>121</v>
      </c>
      <c r="C34" s="4"/>
      <c r="D34" s="29">
        <v>0</v>
      </c>
      <c r="E34" s="4"/>
      <c r="F34" s="29">
        <v>0</v>
      </c>
      <c r="G34" s="4"/>
      <c r="H34" s="29">
        <v>0</v>
      </c>
      <c r="I34" s="4"/>
      <c r="J34" s="29">
        <v>0</v>
      </c>
      <c r="K34" s="4"/>
      <c r="L34" s="29">
        <v>0</v>
      </c>
      <c r="M34" s="4"/>
      <c r="N34" s="29">
        <v>0</v>
      </c>
      <c r="O34" s="4"/>
      <c r="P34" s="29">
        <v>1632</v>
      </c>
      <c r="Q34" s="4"/>
      <c r="R34" s="29">
        <v>1632</v>
      </c>
    </row>
    <row r="35" spans="2:18" ht="21.75" x14ac:dyDescent="0.6">
      <c r="B35" s="4" t="s">
        <v>217</v>
      </c>
      <c r="C35" s="4"/>
      <c r="D35" s="29">
        <v>0</v>
      </c>
      <c r="E35" s="4"/>
      <c r="F35" s="29">
        <v>26969611</v>
      </c>
      <c r="G35" s="4"/>
      <c r="H35" s="29">
        <v>0</v>
      </c>
      <c r="I35" s="4"/>
      <c r="J35" s="29">
        <v>26969611</v>
      </c>
      <c r="K35" s="4"/>
      <c r="L35" s="29">
        <v>0</v>
      </c>
      <c r="M35" s="4"/>
      <c r="N35" s="29">
        <v>-1386207</v>
      </c>
      <c r="O35" s="4"/>
      <c r="P35" s="29">
        <v>0</v>
      </c>
      <c r="Q35" s="4"/>
      <c r="R35" s="29">
        <v>-1386207</v>
      </c>
    </row>
    <row r="36" spans="2:18" ht="21.75" x14ac:dyDescent="0.6">
      <c r="B36" s="4" t="s">
        <v>220</v>
      </c>
      <c r="C36" s="4"/>
      <c r="D36" s="29">
        <v>0</v>
      </c>
      <c r="E36" s="4"/>
      <c r="F36" s="29">
        <v>-18680213</v>
      </c>
      <c r="G36" s="4"/>
      <c r="H36" s="29">
        <v>0</v>
      </c>
      <c r="I36" s="4"/>
      <c r="J36" s="29">
        <v>-18680213</v>
      </c>
      <c r="K36" s="4"/>
      <c r="L36" s="29">
        <v>0</v>
      </c>
      <c r="M36" s="4"/>
      <c r="N36" s="29">
        <v>-22814273</v>
      </c>
      <c r="O36" s="4"/>
      <c r="P36" s="29">
        <v>0</v>
      </c>
      <c r="Q36" s="4"/>
      <c r="R36" s="29">
        <v>-22814273</v>
      </c>
    </row>
    <row r="37" spans="2:18" ht="24.75" thickBot="1" x14ac:dyDescent="0.65">
      <c r="B37" s="26" t="s">
        <v>80</v>
      </c>
      <c r="D37" s="10">
        <f>SUM(D9:D36)</f>
        <v>37013396</v>
      </c>
      <c r="E37" s="2"/>
      <c r="F37" s="10">
        <f>SUM(F9:F36)</f>
        <v>5596659218</v>
      </c>
      <c r="G37" s="2"/>
      <c r="H37" s="10">
        <f>SUM(H9:H36)</f>
        <v>446136390</v>
      </c>
      <c r="I37" s="2"/>
      <c r="J37" s="10">
        <f>SUM(J9:J36)</f>
        <v>6079809004</v>
      </c>
      <c r="K37" s="2"/>
      <c r="L37" s="10">
        <f>SUM(L9:L36)</f>
        <v>132522836</v>
      </c>
      <c r="M37" s="2"/>
      <c r="N37" s="10">
        <f>SUM(N9:N36)</f>
        <v>8042913656</v>
      </c>
      <c r="O37" s="2"/>
      <c r="P37" s="10">
        <f>SUM(P9:P36)</f>
        <v>5405042520</v>
      </c>
      <c r="Q37" s="2"/>
      <c r="R37" s="10">
        <f>SUM(R9:R36)</f>
        <v>13580479012</v>
      </c>
    </row>
    <row r="38" spans="2:18" ht="21.75" thickTop="1" x14ac:dyDescent="0.6"/>
    <row r="39" spans="2:18" ht="30" x14ac:dyDescent="0.75">
      <c r="J39" s="57">
        <v>14</v>
      </c>
    </row>
  </sheetData>
  <sortState xmlns:xlrd2="http://schemas.microsoft.com/office/spreadsheetml/2017/richdata2" ref="B9:R36">
    <sortCondition descending="1" ref="R9:R36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25" right="0.25" top="0" bottom="0" header="0" footer="0"/>
  <pageSetup paperSize="9" scale="6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3"/>
  <sheetViews>
    <sheetView rightToLeft="1" view="pageBreakPreview" zoomScale="60" zoomScaleNormal="100" workbookViewId="0">
      <selection activeCell="F32" sqref="F32"/>
    </sheetView>
  </sheetViews>
  <sheetFormatPr defaultRowHeight="21.75" customHeight="1" x14ac:dyDescent="0.55000000000000004"/>
  <cols>
    <col min="1" max="1" width="3" style="2" customWidth="1"/>
    <col min="2" max="2" width="65.4257812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2:28" ht="31.5" customHeight="1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2:28" ht="31.5" customHeight="1" x14ac:dyDescent="0.55000000000000004">
      <c r="B4" s="124" t="s">
        <v>229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2:28" ht="73.5" customHeight="1" x14ac:dyDescent="0.55000000000000004"/>
    <row r="6" spans="2:28" ht="30" x14ac:dyDescent="0.55000000000000004">
      <c r="B6" s="14" t="s">
        <v>113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7" customHeight="1" x14ac:dyDescent="0.55000000000000004">
      <c r="B8" s="128" t="s">
        <v>71</v>
      </c>
      <c r="C8" s="128" t="s">
        <v>71</v>
      </c>
      <c r="D8" s="128" t="s">
        <v>71</v>
      </c>
      <c r="F8" s="128" t="s">
        <v>47</v>
      </c>
      <c r="G8" s="128" t="s">
        <v>47</v>
      </c>
      <c r="H8" s="128" t="s">
        <v>47</v>
      </c>
      <c r="J8" s="128" t="s">
        <v>48</v>
      </c>
      <c r="K8" s="128" t="s">
        <v>48</v>
      </c>
      <c r="L8" s="128" t="s">
        <v>48</v>
      </c>
    </row>
    <row r="9" spans="2:28" s="45" customFormat="1" ht="50.25" customHeight="1" x14ac:dyDescent="0.6">
      <c r="B9" s="155" t="s">
        <v>72</v>
      </c>
      <c r="D9" s="155" t="s">
        <v>193</v>
      </c>
      <c r="F9" s="155" t="s">
        <v>73</v>
      </c>
      <c r="H9" s="155" t="s">
        <v>74</v>
      </c>
      <c r="J9" s="155" t="s">
        <v>73</v>
      </c>
      <c r="L9" s="155" t="s">
        <v>74</v>
      </c>
    </row>
    <row r="10" spans="2:28" s="4" customFormat="1" ht="21.75" customHeight="1" x14ac:dyDescent="0.55000000000000004">
      <c r="B10" s="50" t="s">
        <v>150</v>
      </c>
      <c r="D10" s="73" t="s">
        <v>53</v>
      </c>
      <c r="F10" s="54">
        <v>0</v>
      </c>
      <c r="H10" s="50" t="s">
        <v>53</v>
      </c>
      <c r="J10" s="54">
        <v>2092904114</v>
      </c>
      <c r="L10" s="50" t="s">
        <v>53</v>
      </c>
    </row>
    <row r="11" spans="2:28" s="4" customFormat="1" ht="21.75" customHeight="1" x14ac:dyDescent="0.55000000000000004">
      <c r="B11" s="4" t="s">
        <v>197</v>
      </c>
      <c r="D11" s="72" t="s">
        <v>198</v>
      </c>
      <c r="F11" s="29">
        <v>573287671</v>
      </c>
      <c r="H11" s="4" t="s">
        <v>53</v>
      </c>
      <c r="J11" s="29">
        <v>1504602726</v>
      </c>
      <c r="L11" s="4" t="s">
        <v>53</v>
      </c>
    </row>
    <row r="12" spans="2:28" s="4" customFormat="1" ht="21.75" customHeight="1" x14ac:dyDescent="0.55000000000000004">
      <c r="B12" s="4" t="s">
        <v>200</v>
      </c>
      <c r="D12" s="72" t="s">
        <v>201</v>
      </c>
      <c r="F12" s="29">
        <v>441644781</v>
      </c>
      <c r="H12" s="4" t="s">
        <v>53</v>
      </c>
      <c r="J12" s="29">
        <v>1052056678</v>
      </c>
    </row>
    <row r="13" spans="2:28" s="4" customFormat="1" ht="21.75" customHeight="1" x14ac:dyDescent="0.55000000000000004">
      <c r="B13" s="4" t="s">
        <v>200</v>
      </c>
      <c r="D13" s="72" t="s">
        <v>204</v>
      </c>
      <c r="F13" s="29">
        <v>318493836</v>
      </c>
      <c r="H13" s="4" t="s">
        <v>53</v>
      </c>
      <c r="J13" s="29">
        <v>763152045</v>
      </c>
    </row>
    <row r="14" spans="2:28" s="4" customFormat="1" ht="21.75" customHeight="1" x14ac:dyDescent="0.55000000000000004">
      <c r="B14" s="4" t="s">
        <v>197</v>
      </c>
      <c r="D14" s="72" t="s">
        <v>202</v>
      </c>
      <c r="F14" s="29">
        <v>131095913</v>
      </c>
      <c r="H14" s="4" t="s">
        <v>53</v>
      </c>
      <c r="J14" s="29">
        <v>657534248</v>
      </c>
    </row>
    <row r="15" spans="2:28" s="4" customFormat="1" ht="21.75" customHeight="1" x14ac:dyDescent="0.55000000000000004">
      <c r="B15" s="4" t="s">
        <v>197</v>
      </c>
      <c r="D15" s="72" t="s">
        <v>206</v>
      </c>
      <c r="F15" s="29">
        <v>212328766</v>
      </c>
      <c r="H15" s="4" t="s">
        <v>53</v>
      </c>
      <c r="J15" s="29">
        <v>539178075</v>
      </c>
    </row>
    <row r="16" spans="2:28" s="4" customFormat="1" ht="21.75" customHeight="1" x14ac:dyDescent="0.55000000000000004">
      <c r="B16" s="4" t="s">
        <v>246</v>
      </c>
      <c r="D16" s="72" t="s">
        <v>247</v>
      </c>
      <c r="F16" s="29">
        <v>311287659</v>
      </c>
      <c r="H16" s="4" t="s">
        <v>53</v>
      </c>
      <c r="J16" s="29">
        <v>311287659</v>
      </c>
    </row>
    <row r="17" spans="2:12" s="4" customFormat="1" ht="21.75" customHeight="1" x14ac:dyDescent="0.55000000000000004">
      <c r="B17" s="4" t="s">
        <v>149</v>
      </c>
      <c r="D17" s="72" t="s">
        <v>53</v>
      </c>
      <c r="F17" s="29">
        <v>0</v>
      </c>
      <c r="H17" s="4" t="s">
        <v>53</v>
      </c>
      <c r="J17" s="29">
        <v>74739726</v>
      </c>
    </row>
    <row r="18" spans="2:12" s="4" customFormat="1" ht="21.75" customHeight="1" x14ac:dyDescent="0.55000000000000004">
      <c r="B18" s="4" t="s">
        <v>148</v>
      </c>
      <c r="D18" s="72" t="s">
        <v>53</v>
      </c>
      <c r="F18" s="29">
        <v>0</v>
      </c>
      <c r="H18" s="4" t="s">
        <v>53</v>
      </c>
      <c r="J18" s="29">
        <v>74306025</v>
      </c>
    </row>
    <row r="19" spans="2:12" s="4" customFormat="1" ht="21.75" customHeight="1" x14ac:dyDescent="0.55000000000000004">
      <c r="B19" s="4" t="s">
        <v>246</v>
      </c>
      <c r="D19" s="72" t="s">
        <v>249</v>
      </c>
      <c r="F19" s="29">
        <v>45369846</v>
      </c>
      <c r="H19" s="4" t="s">
        <v>53</v>
      </c>
      <c r="J19" s="29">
        <v>45369846</v>
      </c>
    </row>
    <row r="20" spans="2:12" s="4" customFormat="1" ht="21.75" customHeight="1" x14ac:dyDescent="0.55000000000000004">
      <c r="B20" s="4" t="s">
        <v>151</v>
      </c>
      <c r="D20" s="72" t="s">
        <v>152</v>
      </c>
      <c r="F20" s="29">
        <v>1418852</v>
      </c>
      <c r="H20" s="4" t="s">
        <v>53</v>
      </c>
      <c r="J20" s="29">
        <v>5518980</v>
      </c>
    </row>
    <row r="21" spans="2:12" s="4" customFormat="1" ht="21.75" customHeight="1" x14ac:dyDescent="0.55000000000000004">
      <c r="B21" s="4" t="s">
        <v>200</v>
      </c>
      <c r="D21" s="72" t="s">
        <v>209</v>
      </c>
      <c r="F21" s="29">
        <v>260177</v>
      </c>
      <c r="H21" s="4" t="s">
        <v>53</v>
      </c>
      <c r="J21" s="29">
        <v>503543</v>
      </c>
    </row>
    <row r="22" spans="2:12" s="4" customFormat="1" ht="21.75" customHeight="1" x14ac:dyDescent="0.55000000000000004">
      <c r="B22" s="4" t="s">
        <v>99</v>
      </c>
      <c r="D22" s="72" t="s">
        <v>129</v>
      </c>
      <c r="F22" s="29">
        <v>3185</v>
      </c>
      <c r="H22" s="4" t="s">
        <v>53</v>
      </c>
      <c r="J22" s="29">
        <v>454863</v>
      </c>
    </row>
    <row r="23" spans="2:12" s="4" customFormat="1" ht="21.75" customHeight="1" x14ac:dyDescent="0.55000000000000004">
      <c r="B23" s="4" t="s">
        <v>197</v>
      </c>
      <c r="D23" s="72" t="s">
        <v>208</v>
      </c>
      <c r="F23" s="29">
        <v>149404</v>
      </c>
      <c r="H23" s="4" t="s">
        <v>53</v>
      </c>
      <c r="J23" s="29">
        <v>247170</v>
      </c>
    </row>
    <row r="24" spans="2:12" s="4" customFormat="1" ht="21.75" customHeight="1" x14ac:dyDescent="0.55000000000000004">
      <c r="B24" s="4" t="s">
        <v>103</v>
      </c>
      <c r="D24" s="72" t="s">
        <v>125</v>
      </c>
      <c r="F24" s="29">
        <v>34816</v>
      </c>
      <c r="H24" s="4" t="s">
        <v>53</v>
      </c>
      <c r="J24" s="29">
        <v>178249</v>
      </c>
    </row>
    <row r="25" spans="2:12" s="4" customFormat="1" ht="21.75" customHeight="1" x14ac:dyDescent="0.55000000000000004">
      <c r="B25" s="4" t="s">
        <v>102</v>
      </c>
      <c r="D25" s="72" t="s">
        <v>138</v>
      </c>
      <c r="F25" s="29">
        <v>37073</v>
      </c>
      <c r="H25" s="4" t="s">
        <v>53</v>
      </c>
      <c r="J25" s="29">
        <v>145786</v>
      </c>
    </row>
    <row r="26" spans="2:12" s="4" customFormat="1" ht="21.75" customHeight="1" x14ac:dyDescent="0.55000000000000004">
      <c r="B26" s="4" t="s">
        <v>99</v>
      </c>
      <c r="D26" s="72" t="s">
        <v>134</v>
      </c>
      <c r="F26" s="29">
        <v>15287</v>
      </c>
      <c r="H26" s="4" t="s">
        <v>53</v>
      </c>
      <c r="J26" s="29">
        <v>61148</v>
      </c>
    </row>
    <row r="27" spans="2:12" s="4" customFormat="1" ht="21.75" customHeight="1" x14ac:dyDescent="0.55000000000000004">
      <c r="B27" s="4" t="s">
        <v>131</v>
      </c>
      <c r="D27" s="72" t="s">
        <v>132</v>
      </c>
      <c r="F27" s="29">
        <v>4756</v>
      </c>
      <c r="H27" s="4" t="s">
        <v>53</v>
      </c>
      <c r="J27" s="29">
        <v>25009</v>
      </c>
    </row>
    <row r="28" spans="2:12" s="4" customFormat="1" ht="21.75" customHeight="1" x14ac:dyDescent="0.55000000000000004">
      <c r="B28" s="4" t="s">
        <v>154</v>
      </c>
      <c r="D28" s="72" t="s">
        <v>155</v>
      </c>
      <c r="F28" s="29">
        <v>2032</v>
      </c>
      <c r="H28" s="4" t="s">
        <v>53</v>
      </c>
      <c r="J28" s="29">
        <v>8340</v>
      </c>
    </row>
    <row r="29" spans="2:12" s="4" customFormat="1" ht="21.75" customHeight="1" x14ac:dyDescent="0.55000000000000004">
      <c r="B29" s="4" t="s">
        <v>123</v>
      </c>
      <c r="D29" s="72" t="s">
        <v>124</v>
      </c>
      <c r="F29" s="29">
        <v>1619</v>
      </c>
      <c r="H29" s="4" t="s">
        <v>53</v>
      </c>
      <c r="J29" s="29">
        <v>5863</v>
      </c>
    </row>
    <row r="30" spans="2:12" s="4" customFormat="1" ht="21.75" customHeight="1" x14ac:dyDescent="0.55000000000000004">
      <c r="B30" s="4" t="s">
        <v>246</v>
      </c>
      <c r="D30" s="72" t="s">
        <v>251</v>
      </c>
      <c r="F30" s="29">
        <v>80</v>
      </c>
      <c r="H30" s="4" t="s">
        <v>53</v>
      </c>
      <c r="J30" s="29">
        <v>80</v>
      </c>
    </row>
    <row r="31" spans="2:12" ht="21.75" customHeight="1" thickBot="1" x14ac:dyDescent="0.6">
      <c r="B31" s="156" t="s">
        <v>80</v>
      </c>
      <c r="C31" s="156"/>
      <c r="D31" s="156"/>
      <c r="F31" s="10">
        <f>SUM(F10:F30)</f>
        <v>2035435753</v>
      </c>
      <c r="H31" s="32"/>
      <c r="J31" s="10">
        <f>SUM(J10:J30)</f>
        <v>7122280173</v>
      </c>
      <c r="L31" s="32"/>
    </row>
    <row r="32" spans="2:12" ht="21.75" customHeight="1" thickTop="1" x14ac:dyDescent="0.55000000000000004"/>
    <row r="33" spans="6:6" ht="30" x14ac:dyDescent="0.75">
      <c r="F33" s="60">
        <v>15</v>
      </c>
    </row>
  </sheetData>
  <sortState xmlns:xlrd2="http://schemas.microsoft.com/office/spreadsheetml/2017/richdata2" ref="B10:L30">
    <sortCondition descending="1" ref="J10:J30"/>
  </sortState>
  <mergeCells count="13">
    <mergeCell ref="B2:L2"/>
    <mergeCell ref="B3:L3"/>
    <mergeCell ref="B4:L4"/>
    <mergeCell ref="B31:D31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" right="0" top="0" bottom="0" header="0" footer="0"/>
  <pageSetup paperSize="9" scale="65" orientation="landscape" r:id="rId1"/>
  <rowBreaks count="1" manualBreakCount="1">
    <brk id="2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7"/>
  <sheetViews>
    <sheetView rightToLeft="1" view="pageBreakPreview" topLeftCell="B1" zoomScaleNormal="100" zoomScaleSheetLayoutView="100" workbookViewId="0">
      <selection activeCell="M8" sqref="M8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8.7109375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24" t="s">
        <v>116</v>
      </c>
      <c r="C2" s="124"/>
      <c r="D2" s="124"/>
      <c r="E2" s="124"/>
      <c r="F2" s="124"/>
    </row>
    <row r="3" spans="2:28" ht="30" x14ac:dyDescent="0.55000000000000004">
      <c r="B3" s="124" t="s">
        <v>45</v>
      </c>
      <c r="C3" s="124"/>
      <c r="D3" s="124"/>
      <c r="E3" s="124"/>
      <c r="F3" s="124"/>
    </row>
    <row r="4" spans="2:28" ht="30" x14ac:dyDescent="0.55000000000000004">
      <c r="B4" s="124" t="s">
        <v>229</v>
      </c>
      <c r="C4" s="124"/>
      <c r="D4" s="124"/>
      <c r="E4" s="124"/>
      <c r="F4" s="124"/>
    </row>
    <row r="5" spans="2:28" ht="125.25" customHeight="1" x14ac:dyDescent="0.55000000000000004"/>
    <row r="6" spans="2:28" s="26" customFormat="1" ht="24" x14ac:dyDescent="0.6">
      <c r="B6" s="65" t="s">
        <v>114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61.5" customHeight="1" x14ac:dyDescent="0.55000000000000004">
      <c r="B8" s="147" t="s">
        <v>75</v>
      </c>
      <c r="D8" s="124" t="s">
        <v>47</v>
      </c>
      <c r="F8" s="163" t="s">
        <v>231</v>
      </c>
    </row>
    <row r="9" spans="2:28" ht="48.75" customHeight="1" x14ac:dyDescent="0.55000000000000004">
      <c r="B9" s="161" t="s">
        <v>75</v>
      </c>
      <c r="D9" s="162" t="s">
        <v>40</v>
      </c>
      <c r="F9" s="162" t="s">
        <v>40</v>
      </c>
    </row>
    <row r="10" spans="2:28" x14ac:dyDescent="0.55000000000000004">
      <c r="B10" s="2" t="s">
        <v>76</v>
      </c>
      <c r="D10" s="3">
        <v>1150631</v>
      </c>
      <c r="F10" s="3">
        <v>1524716</v>
      </c>
    </row>
    <row r="11" spans="2:28" ht="22.5" customHeight="1" x14ac:dyDescent="0.55000000000000004">
      <c r="B11" s="2" t="s">
        <v>135</v>
      </c>
      <c r="D11" s="3">
        <v>0</v>
      </c>
      <c r="F11" s="3">
        <v>50</v>
      </c>
    </row>
    <row r="12" spans="2:28" ht="22.5" customHeight="1" x14ac:dyDescent="0.55000000000000004">
      <c r="D12" s="3"/>
      <c r="F12" s="3"/>
    </row>
    <row r="13" spans="2:28" ht="21.75" thickBot="1" x14ac:dyDescent="0.6">
      <c r="B13" s="32" t="s">
        <v>80</v>
      </c>
      <c r="D13" s="10">
        <f>SUM(D10:D12)</f>
        <v>1150631</v>
      </c>
      <c r="F13" s="10">
        <f>SUM(F10:F12)</f>
        <v>1524766</v>
      </c>
    </row>
    <row r="14" spans="2:28" ht="21.75" thickTop="1" x14ac:dyDescent="0.55000000000000004"/>
    <row r="15" spans="2:28" ht="85.5" customHeight="1" x14ac:dyDescent="0.55000000000000004"/>
    <row r="16" spans="2:28" ht="85.5" customHeight="1" x14ac:dyDescent="0.55000000000000004"/>
    <row r="17" spans="1:6" ht="30" x14ac:dyDescent="0.75">
      <c r="A17" s="160">
        <v>16</v>
      </c>
      <c r="B17" s="160"/>
      <c r="C17" s="160"/>
      <c r="D17" s="160"/>
      <c r="E17" s="160"/>
      <c r="F17" s="160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M9" sqref="M9:Q9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24" t="s">
        <v>116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3:17" ht="30" x14ac:dyDescent="0.55000000000000004">
      <c r="C3" s="124" t="s">
        <v>0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3:17" ht="30" x14ac:dyDescent="0.55000000000000004">
      <c r="C4" s="124" t="s">
        <v>229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6" t="s">
        <v>81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25" t="s">
        <v>89</v>
      </c>
      <c r="D9" s="126" t="s">
        <v>212</v>
      </c>
      <c r="E9" s="126" t="s">
        <v>2</v>
      </c>
      <c r="F9" s="126" t="s">
        <v>2</v>
      </c>
      <c r="G9" s="126" t="s">
        <v>2</v>
      </c>
      <c r="I9" s="126" t="s">
        <v>3</v>
      </c>
      <c r="J9" s="126" t="s">
        <v>3</v>
      </c>
      <c r="K9" s="126" t="s">
        <v>3</v>
      </c>
      <c r="M9" s="126" t="s">
        <v>230</v>
      </c>
      <c r="N9" s="126" t="s">
        <v>4</v>
      </c>
      <c r="O9" s="126" t="s">
        <v>4</v>
      </c>
      <c r="P9" s="126" t="s">
        <v>4</v>
      </c>
      <c r="Q9" s="126" t="s">
        <v>4</v>
      </c>
    </row>
    <row r="10" spans="3:17" s="6" customFormat="1" ht="44.25" customHeight="1" x14ac:dyDescent="0.25">
      <c r="C10" s="125"/>
      <c r="D10" s="12"/>
      <c r="E10" s="127" t="s">
        <v>6</v>
      </c>
      <c r="F10" s="12"/>
      <c r="G10" s="127" t="s">
        <v>7</v>
      </c>
      <c r="I10" s="127" t="s">
        <v>90</v>
      </c>
      <c r="J10" s="12"/>
      <c r="K10" s="127" t="s">
        <v>91</v>
      </c>
      <c r="M10" s="127" t="s">
        <v>6</v>
      </c>
      <c r="N10" s="12"/>
      <c r="O10" s="127" t="s">
        <v>7</v>
      </c>
      <c r="Q10" s="129" t="s">
        <v>11</v>
      </c>
    </row>
    <row r="11" spans="3:17" s="6" customFormat="1" ht="39.75" customHeight="1" x14ac:dyDescent="0.25">
      <c r="C11" s="125"/>
      <c r="D11" s="11"/>
      <c r="E11" s="128" t="s">
        <v>6</v>
      </c>
      <c r="F11" s="11"/>
      <c r="G11" s="128" t="s">
        <v>7</v>
      </c>
      <c r="I11" s="128"/>
      <c r="J11" s="11"/>
      <c r="K11" s="128"/>
      <c r="M11" s="128" t="s">
        <v>6</v>
      </c>
      <c r="N11" s="11"/>
      <c r="O11" s="128" t="s">
        <v>7</v>
      </c>
      <c r="Q11" s="130" t="s">
        <v>11</v>
      </c>
    </row>
    <row r="12" spans="3:17" x14ac:dyDescent="0.55000000000000004">
      <c r="C12" s="46" t="s">
        <v>88</v>
      </c>
      <c r="E12" s="3">
        <f>'گواهی سپرده'!N14</f>
        <v>0</v>
      </c>
      <c r="G12" s="3">
        <f>'گواهی سپرده'!P14</f>
        <v>0</v>
      </c>
      <c r="I12" s="3">
        <f>'گواهی سپرده'!T14</f>
        <v>0</v>
      </c>
      <c r="K12" s="3">
        <f>'گواهی سپرده'!X14</f>
        <v>0</v>
      </c>
      <c r="M12" s="3">
        <f>'گواهی سپرده'!AB14</f>
        <v>0</v>
      </c>
      <c r="O12" s="3">
        <f>'گواهی سپرده'!AD14</f>
        <v>0</v>
      </c>
      <c r="Q12" s="8">
        <f>O12/$O$17</f>
        <v>0</v>
      </c>
    </row>
    <row r="13" spans="3:17" x14ac:dyDescent="0.55000000000000004">
      <c r="C13" s="2" t="s">
        <v>85</v>
      </c>
      <c r="E13" s="3">
        <f>'اوراق مشارکت'!R31</f>
        <v>120608490239</v>
      </c>
      <c r="G13" s="3">
        <f>'اوراق مشارکت'!T31</f>
        <v>121687290312</v>
      </c>
      <c r="I13" s="3">
        <f>'اوراق مشارکت'!X31</f>
        <v>0</v>
      </c>
      <c r="K13" s="3">
        <f>'اوراق مشارکت'!AB31</f>
        <v>12320475342</v>
      </c>
      <c r="M13" s="3">
        <f>'اوراق مشارکت'!AH31</f>
        <v>108722889432</v>
      </c>
      <c r="O13" s="3">
        <f>'اوراق مشارکت'!AJ31</f>
        <v>115957708163</v>
      </c>
      <c r="Q13" s="8">
        <f>O13/$O$17</f>
        <v>0.41750477041663775</v>
      </c>
    </row>
    <row r="14" spans="3:17" x14ac:dyDescent="0.55000000000000004">
      <c r="C14" s="2" t="s">
        <v>83</v>
      </c>
      <c r="E14" s="3">
        <f>سهام!G26</f>
        <v>39472933294</v>
      </c>
      <c r="G14" s="3">
        <f>سهام!I26</f>
        <v>49778903667.109512</v>
      </c>
      <c r="I14" s="3">
        <f>سهام!M26</f>
        <v>21289073719</v>
      </c>
      <c r="K14" s="3">
        <f>سهام!Q26</f>
        <v>19613556462</v>
      </c>
      <c r="M14" s="3">
        <f>سهام!W26</f>
        <v>46705246277</v>
      </c>
      <c r="O14" s="3">
        <f>سهام!Y26</f>
        <v>46229972829.655052</v>
      </c>
      <c r="Q14" s="8">
        <f>O14/$O$17</f>
        <v>0.16645063530818563</v>
      </c>
    </row>
    <row r="15" spans="3:17" x14ac:dyDescent="0.55000000000000004">
      <c r="C15" s="2" t="s">
        <v>115</v>
      </c>
      <c r="E15" s="3">
        <f>سپرده!L31</f>
        <v>104130833839</v>
      </c>
      <c r="G15" s="3">
        <f>E15</f>
        <v>104130833839</v>
      </c>
      <c r="I15" s="3">
        <f>سپرده!N31</f>
        <v>142614495200</v>
      </c>
      <c r="K15" s="3">
        <f>سپرده!P31</f>
        <v>131193169964</v>
      </c>
      <c r="M15" s="3">
        <f>سپرده!R31</f>
        <v>115552159075</v>
      </c>
      <c r="O15" s="3">
        <f>سپرده!R31</f>
        <v>115552159075</v>
      </c>
      <c r="Q15" s="8">
        <f>O15/$O$17</f>
        <v>0.4160445942751767</v>
      </c>
    </row>
    <row r="16" spans="3:17" x14ac:dyDescent="0.55000000000000004">
      <c r="C16" s="2" t="s">
        <v>84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80</v>
      </c>
      <c r="D17" s="3">
        <f t="shared" ref="D17:P17" si="0">SUM(D12:D16)</f>
        <v>0</v>
      </c>
      <c r="E17" s="10">
        <f>SUM(E12:E16)</f>
        <v>264212257372</v>
      </c>
      <c r="F17" s="3">
        <f t="shared" si="0"/>
        <v>0</v>
      </c>
      <c r="G17" s="10">
        <f t="shared" si="0"/>
        <v>275597027818.1095</v>
      </c>
      <c r="H17" s="3">
        <f t="shared" si="0"/>
        <v>0</v>
      </c>
      <c r="I17" s="10">
        <f t="shared" si="0"/>
        <v>163903568919</v>
      </c>
      <c r="J17" s="3">
        <f t="shared" si="0"/>
        <v>0</v>
      </c>
      <c r="K17" s="10">
        <f t="shared" si="0"/>
        <v>163127201768</v>
      </c>
      <c r="L17" s="3">
        <f t="shared" si="0"/>
        <v>0</v>
      </c>
      <c r="M17" s="10">
        <f t="shared" si="0"/>
        <v>270980294784</v>
      </c>
      <c r="N17" s="3">
        <f t="shared" si="0"/>
        <v>0</v>
      </c>
      <c r="O17" s="10">
        <f>SUM(O12:O16)</f>
        <v>277739840067.65503</v>
      </c>
      <c r="P17" s="3">
        <f t="shared" si="0"/>
        <v>0</v>
      </c>
      <c r="Q17" s="33">
        <f t="shared" ref="Q17" si="1">O17/$O$17</f>
        <v>1</v>
      </c>
    </row>
    <row r="18" spans="3:17" ht="21.75" thickTop="1" x14ac:dyDescent="0.55000000000000004"/>
    <row r="21" spans="3:17" ht="30" x14ac:dyDescent="0.75">
      <c r="I21" s="57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46"/>
  <sheetViews>
    <sheetView rightToLeft="1" view="pageBreakPreview" topLeftCell="A15" zoomScale="55" zoomScaleNormal="55" zoomScaleSheetLayoutView="55" workbookViewId="0">
      <selection activeCell="E27" sqref="E27"/>
    </sheetView>
  </sheetViews>
  <sheetFormatPr defaultRowHeight="33" x14ac:dyDescent="0.8"/>
  <cols>
    <col min="1" max="1" width="2.5703125" style="59" customWidth="1"/>
    <col min="2" max="2" width="1.28515625" style="59" customWidth="1"/>
    <col min="3" max="3" width="38.85546875" style="59" customWidth="1"/>
    <col min="4" max="4" width="1" style="59" customWidth="1"/>
    <col min="5" max="5" width="18.5703125" style="59" bestFit="1" customWidth="1"/>
    <col min="6" max="6" width="3.5703125" style="59" bestFit="1" customWidth="1"/>
    <col min="7" max="7" width="27.140625" style="59" bestFit="1" customWidth="1"/>
    <col min="8" max="8" width="3.5703125" style="59" bestFit="1" customWidth="1"/>
    <col min="9" max="9" width="29.28515625" style="59" bestFit="1" customWidth="1"/>
    <col min="10" max="10" width="3.5703125" style="59" bestFit="1" customWidth="1"/>
    <col min="11" max="11" width="16.5703125" style="59" bestFit="1" customWidth="1"/>
    <col min="12" max="12" width="3.5703125" style="59" bestFit="1" customWidth="1"/>
    <col min="13" max="13" width="25.28515625" style="59" bestFit="1" customWidth="1"/>
    <col min="14" max="14" width="3.5703125" style="59" bestFit="1" customWidth="1"/>
    <col min="15" max="15" width="18.5703125" style="59" bestFit="1" customWidth="1"/>
    <col min="16" max="16" width="3.5703125" style="59" bestFit="1" customWidth="1"/>
    <col min="17" max="17" width="25.28515625" style="59" bestFit="1" customWidth="1"/>
    <col min="18" max="18" width="3.5703125" style="59" bestFit="1" customWidth="1"/>
    <col min="19" max="19" width="25.5703125" style="59" bestFit="1" customWidth="1"/>
    <col min="20" max="20" width="3.5703125" style="59" bestFit="1" customWidth="1"/>
    <col min="21" max="21" width="16.5703125" style="59" bestFit="1" customWidth="1"/>
    <col min="22" max="22" width="3.5703125" style="59" bestFit="1" customWidth="1"/>
    <col min="23" max="23" width="27.140625" style="59" bestFit="1" customWidth="1"/>
    <col min="24" max="24" width="3.5703125" style="59" bestFit="1" customWidth="1"/>
    <col min="25" max="25" width="29.28515625" style="59" bestFit="1" customWidth="1"/>
    <col min="26" max="26" width="3.5703125" style="59" bestFit="1" customWidth="1"/>
    <col min="27" max="27" width="19.140625" style="87" customWidth="1"/>
    <col min="28" max="28" width="1" style="59" customWidth="1"/>
    <col min="29" max="29" width="9.140625" style="59" customWidth="1"/>
    <col min="30" max="16384" width="9.140625" style="59"/>
  </cols>
  <sheetData>
    <row r="2" spans="3:27" ht="44.25" x14ac:dyDescent="0.8">
      <c r="C2" s="135" t="s">
        <v>116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</row>
    <row r="3" spans="3:27" ht="44.25" x14ac:dyDescent="0.8">
      <c r="C3" s="135" t="s">
        <v>0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</row>
    <row r="4" spans="3:27" ht="44.25" x14ac:dyDescent="0.8">
      <c r="C4" s="135" t="s">
        <v>229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</row>
    <row r="5" spans="3:27" x14ac:dyDescent="0.8">
      <c r="C5" s="7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</row>
    <row r="6" spans="3:27" ht="44.25" x14ac:dyDescent="0.8">
      <c r="C6" s="97" t="s">
        <v>82</v>
      </c>
      <c r="D6" s="98"/>
      <c r="E6" s="98"/>
      <c r="F6" s="98"/>
      <c r="G6" s="98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</row>
    <row r="8" spans="3:27" s="81" customFormat="1" ht="34.5" customHeight="1" x14ac:dyDescent="0.25">
      <c r="C8" s="131" t="s">
        <v>1</v>
      </c>
      <c r="E8" s="134" t="s">
        <v>212</v>
      </c>
      <c r="F8" s="134" t="s">
        <v>2</v>
      </c>
      <c r="G8" s="134" t="s">
        <v>2</v>
      </c>
      <c r="H8" s="134" t="s">
        <v>2</v>
      </c>
      <c r="I8" s="134" t="s">
        <v>2</v>
      </c>
      <c r="J8" s="136"/>
      <c r="K8" s="134" t="s">
        <v>3</v>
      </c>
      <c r="L8" s="134" t="s">
        <v>3</v>
      </c>
      <c r="M8" s="134" t="s">
        <v>3</v>
      </c>
      <c r="N8" s="134" t="s">
        <v>3</v>
      </c>
      <c r="O8" s="134" t="s">
        <v>3</v>
      </c>
      <c r="P8" s="134" t="s">
        <v>3</v>
      </c>
      <c r="Q8" s="134" t="s">
        <v>3</v>
      </c>
      <c r="R8" s="136"/>
      <c r="S8" s="134" t="s">
        <v>230</v>
      </c>
      <c r="T8" s="134" t="s">
        <v>4</v>
      </c>
      <c r="U8" s="134" t="s">
        <v>4</v>
      </c>
      <c r="V8" s="134" t="s">
        <v>4</v>
      </c>
      <c r="W8" s="134" t="s">
        <v>4</v>
      </c>
      <c r="X8" s="134" t="s">
        <v>4</v>
      </c>
      <c r="Y8" s="134" t="s">
        <v>4</v>
      </c>
      <c r="Z8" s="134" t="s">
        <v>4</v>
      </c>
      <c r="AA8" s="134" t="s">
        <v>4</v>
      </c>
    </row>
    <row r="9" spans="3:27" s="81" customFormat="1" ht="44.25" customHeight="1" x14ac:dyDescent="0.25">
      <c r="C9" s="131" t="s">
        <v>1</v>
      </c>
      <c r="D9" s="136"/>
      <c r="E9" s="132" t="s">
        <v>5</v>
      </c>
      <c r="F9" s="137"/>
      <c r="G9" s="132" t="s">
        <v>6</v>
      </c>
      <c r="H9" s="82"/>
      <c r="I9" s="132" t="s">
        <v>7</v>
      </c>
      <c r="J9" s="136"/>
      <c r="K9" s="132" t="s">
        <v>8</v>
      </c>
      <c r="L9" s="132" t="s">
        <v>8</v>
      </c>
      <c r="M9" s="132" t="s">
        <v>8</v>
      </c>
      <c r="N9" s="82"/>
      <c r="O9" s="132" t="s">
        <v>9</v>
      </c>
      <c r="P9" s="132" t="s">
        <v>9</v>
      </c>
      <c r="Q9" s="132" t="s">
        <v>9</v>
      </c>
      <c r="R9" s="136"/>
      <c r="S9" s="132" t="s">
        <v>5</v>
      </c>
      <c r="T9" s="137"/>
      <c r="U9" s="132" t="s">
        <v>10</v>
      </c>
      <c r="V9" s="137"/>
      <c r="W9" s="132" t="s">
        <v>6</v>
      </c>
      <c r="X9" s="137"/>
      <c r="Y9" s="132" t="s">
        <v>7</v>
      </c>
      <c r="Z9" s="136"/>
      <c r="AA9" s="132" t="s">
        <v>11</v>
      </c>
    </row>
    <row r="10" spans="3:27" s="81" customFormat="1" ht="54" customHeight="1" x14ac:dyDescent="0.25">
      <c r="C10" s="131" t="s">
        <v>1</v>
      </c>
      <c r="D10" s="136"/>
      <c r="E10" s="133" t="s">
        <v>5</v>
      </c>
      <c r="F10" s="138"/>
      <c r="G10" s="133" t="s">
        <v>6</v>
      </c>
      <c r="H10" s="83"/>
      <c r="I10" s="133" t="s">
        <v>7</v>
      </c>
      <c r="J10" s="136"/>
      <c r="K10" s="133" t="s">
        <v>5</v>
      </c>
      <c r="L10" s="83"/>
      <c r="M10" s="133" t="s">
        <v>6</v>
      </c>
      <c r="N10" s="83"/>
      <c r="O10" s="133" t="s">
        <v>5</v>
      </c>
      <c r="P10" s="83"/>
      <c r="Q10" s="133" t="s">
        <v>12</v>
      </c>
      <c r="R10" s="136"/>
      <c r="S10" s="133" t="s">
        <v>5</v>
      </c>
      <c r="T10" s="138"/>
      <c r="U10" s="133" t="s">
        <v>10</v>
      </c>
      <c r="V10" s="138"/>
      <c r="W10" s="133" t="s">
        <v>6</v>
      </c>
      <c r="X10" s="138"/>
      <c r="Y10" s="133" t="s">
        <v>7</v>
      </c>
      <c r="Z10" s="136"/>
      <c r="AA10" s="133" t="s">
        <v>11</v>
      </c>
    </row>
    <row r="11" spans="3:27" x14ac:dyDescent="0.8">
      <c r="C11" s="59" t="s">
        <v>232</v>
      </c>
      <c r="D11" s="112"/>
      <c r="E11" s="84">
        <v>0</v>
      </c>
      <c r="F11" s="84"/>
      <c r="G11" s="84">
        <v>0</v>
      </c>
      <c r="H11" s="84"/>
      <c r="I11" s="84">
        <v>0</v>
      </c>
      <c r="J11" s="84"/>
      <c r="K11" s="84">
        <v>1296517</v>
      </c>
      <c r="L11" s="84"/>
      <c r="M11" s="84">
        <v>6262490017</v>
      </c>
      <c r="N11" s="84"/>
      <c r="O11" s="84">
        <v>0</v>
      </c>
      <c r="P11" s="84"/>
      <c r="Q11" s="84">
        <v>0</v>
      </c>
      <c r="R11" s="84"/>
      <c r="S11" s="84">
        <v>1296517</v>
      </c>
      <c r="T11" s="84"/>
      <c r="U11" s="84">
        <v>4343</v>
      </c>
      <c r="V11" s="84"/>
      <c r="W11" s="84">
        <v>6262490017</v>
      </c>
      <c r="X11" s="84"/>
      <c r="Y11" s="84">
        <v>5597270229.6805496</v>
      </c>
      <c r="AA11" s="85">
        <f>Y11/'سرمایه گذاری ها'!$O$17</f>
        <v>2.0152925227857492E-2</v>
      </c>
    </row>
    <row r="12" spans="3:27" x14ac:dyDescent="0.8">
      <c r="C12" s="59" t="s">
        <v>213</v>
      </c>
      <c r="D12" s="112"/>
      <c r="E12" s="84">
        <v>89066</v>
      </c>
      <c r="F12" s="84"/>
      <c r="G12" s="84">
        <v>4056182640</v>
      </c>
      <c r="H12" s="84"/>
      <c r="I12" s="84">
        <v>4006256592.8249998</v>
      </c>
      <c r="J12" s="84"/>
      <c r="K12" s="84">
        <v>50461</v>
      </c>
      <c r="L12" s="84"/>
      <c r="M12" s="84">
        <v>2271543290</v>
      </c>
      <c r="N12" s="84"/>
      <c r="O12" s="84">
        <v>0</v>
      </c>
      <c r="P12" s="84"/>
      <c r="Q12" s="84">
        <v>0</v>
      </c>
      <c r="R12" s="84"/>
      <c r="S12" s="84">
        <v>139527</v>
      </c>
      <c r="T12" s="84"/>
      <c r="U12" s="84">
        <v>40150</v>
      </c>
      <c r="V12" s="84"/>
      <c r="W12" s="84">
        <v>6327725930</v>
      </c>
      <c r="X12" s="84"/>
      <c r="Y12" s="84">
        <v>5568677096.1525002</v>
      </c>
      <c r="AA12" s="85">
        <f>Y12/'سرمایه گذاری ها'!$O$17</f>
        <v>2.0049975886772379E-2</v>
      </c>
    </row>
    <row r="13" spans="3:27" x14ac:dyDescent="0.8">
      <c r="C13" s="59" t="s">
        <v>233</v>
      </c>
      <c r="D13" s="112"/>
      <c r="E13" s="84">
        <v>0</v>
      </c>
      <c r="F13" s="84"/>
      <c r="G13" s="84">
        <v>0</v>
      </c>
      <c r="H13" s="84"/>
      <c r="I13" s="84">
        <v>0</v>
      </c>
      <c r="J13" s="84"/>
      <c r="K13" s="84">
        <v>773340</v>
      </c>
      <c r="L13" s="84"/>
      <c r="M13" s="84">
        <v>7002664273</v>
      </c>
      <c r="N13" s="84"/>
      <c r="O13" s="84">
        <v>0</v>
      </c>
      <c r="P13" s="84"/>
      <c r="Q13" s="84">
        <v>0</v>
      </c>
      <c r="R13" s="84"/>
      <c r="S13" s="84">
        <v>773340</v>
      </c>
      <c r="T13" s="84"/>
      <c r="U13" s="84">
        <v>6650</v>
      </c>
      <c r="V13" s="84"/>
      <c r="W13" s="84">
        <v>7002664273</v>
      </c>
      <c r="X13" s="84"/>
      <c r="Y13" s="84">
        <v>5112111869.5500002</v>
      </c>
      <c r="AA13" s="85">
        <f>Y13/'سرمایه گذاری ها'!$O$17</f>
        <v>1.8406116559672295E-2</v>
      </c>
    </row>
    <row r="14" spans="3:27" x14ac:dyDescent="0.8">
      <c r="C14" s="59" t="s">
        <v>117</v>
      </c>
      <c r="D14" s="112"/>
      <c r="E14" s="84">
        <v>80000</v>
      </c>
      <c r="F14" s="84"/>
      <c r="G14" s="84">
        <v>5304918390</v>
      </c>
      <c r="H14" s="84"/>
      <c r="I14" s="84">
        <v>5565884760</v>
      </c>
      <c r="J14" s="84"/>
      <c r="K14" s="84">
        <v>160000</v>
      </c>
      <c r="L14" s="84"/>
      <c r="M14" s="84">
        <v>0</v>
      </c>
      <c r="N14" s="84"/>
      <c r="O14" s="84">
        <v>0</v>
      </c>
      <c r="P14" s="84"/>
      <c r="Q14" s="84">
        <v>0</v>
      </c>
      <c r="R14" s="84"/>
      <c r="S14" s="84">
        <v>240000</v>
      </c>
      <c r="T14" s="84"/>
      <c r="U14" s="84">
        <v>20177</v>
      </c>
      <c r="V14" s="84"/>
      <c r="W14" s="84">
        <v>5304918390</v>
      </c>
      <c r="X14" s="84"/>
      <c r="Y14" s="84">
        <v>4813667244</v>
      </c>
      <c r="AA14" s="85">
        <f>Y14/'سرمایه گذاری ها'!$O$17</f>
        <v>1.7331569150567064E-2</v>
      </c>
    </row>
    <row r="15" spans="3:27" x14ac:dyDescent="0.8">
      <c r="C15" s="59" t="s">
        <v>234</v>
      </c>
      <c r="D15" s="112"/>
      <c r="E15" s="84">
        <v>0</v>
      </c>
      <c r="F15" s="84"/>
      <c r="G15" s="84">
        <v>0</v>
      </c>
      <c r="H15" s="84"/>
      <c r="I15" s="84">
        <v>0</v>
      </c>
      <c r="J15" s="84"/>
      <c r="K15" s="84">
        <v>39153</v>
      </c>
      <c r="L15" s="84"/>
      <c r="M15" s="84">
        <v>4178524835</v>
      </c>
      <c r="N15" s="84"/>
      <c r="O15" s="84">
        <v>0</v>
      </c>
      <c r="P15" s="84"/>
      <c r="Q15" s="84">
        <v>0</v>
      </c>
      <c r="R15" s="84"/>
      <c r="S15" s="84">
        <v>39153</v>
      </c>
      <c r="T15" s="84"/>
      <c r="U15" s="84">
        <v>110990</v>
      </c>
      <c r="V15" s="84"/>
      <c r="W15" s="84">
        <v>4178524835</v>
      </c>
      <c r="X15" s="84"/>
      <c r="Y15" s="84">
        <v>4319735200.7535</v>
      </c>
      <c r="AA15" s="85">
        <f>Y15/'سرمایه گذاری ها'!$O$17</f>
        <v>1.5553170908794539E-2</v>
      </c>
    </row>
    <row r="16" spans="3:27" x14ac:dyDescent="0.8">
      <c r="C16" s="59" t="s">
        <v>187</v>
      </c>
      <c r="D16" s="112"/>
      <c r="E16" s="84">
        <v>298000</v>
      </c>
      <c r="F16" s="84"/>
      <c r="G16" s="84">
        <v>7203771594</v>
      </c>
      <c r="H16" s="84"/>
      <c r="I16" s="84">
        <v>7245709974</v>
      </c>
      <c r="J16" s="84"/>
      <c r="K16" s="84">
        <v>0</v>
      </c>
      <c r="L16" s="84"/>
      <c r="M16" s="84">
        <v>0</v>
      </c>
      <c r="N16" s="84"/>
      <c r="O16" s="84">
        <v>-136883</v>
      </c>
      <c r="P16" s="84"/>
      <c r="Q16" s="84">
        <v>3727446854</v>
      </c>
      <c r="R16" s="84"/>
      <c r="S16" s="84">
        <v>161117</v>
      </c>
      <c r="T16" s="84"/>
      <c r="U16" s="84">
        <v>26950</v>
      </c>
      <c r="V16" s="84"/>
      <c r="W16" s="84">
        <v>3894798892</v>
      </c>
      <c r="X16" s="84"/>
      <c r="Y16" s="84">
        <v>4316267636.2574997</v>
      </c>
      <c r="AA16" s="85">
        <f>Y16/'سرمایه گذاری ها'!$O$17</f>
        <v>1.5540685971469178E-2</v>
      </c>
    </row>
    <row r="17" spans="3:27" x14ac:dyDescent="0.8">
      <c r="C17" s="59" t="s">
        <v>14</v>
      </c>
      <c r="D17" s="112"/>
      <c r="E17" s="84">
        <v>1449056</v>
      </c>
      <c r="F17" s="84"/>
      <c r="G17" s="84">
        <v>5383486982</v>
      </c>
      <c r="H17" s="84"/>
      <c r="I17" s="84">
        <v>8152857101.0880003</v>
      </c>
      <c r="J17" s="84"/>
      <c r="K17" s="84">
        <v>0</v>
      </c>
      <c r="L17" s="84"/>
      <c r="M17" s="84">
        <v>0</v>
      </c>
      <c r="N17" s="84"/>
      <c r="O17" s="84">
        <v>-724528</v>
      </c>
      <c r="P17" s="84"/>
      <c r="Q17" s="84">
        <v>4239720005</v>
      </c>
      <c r="R17" s="84"/>
      <c r="S17" s="84">
        <v>724528</v>
      </c>
      <c r="T17" s="84"/>
      <c r="U17" s="84">
        <v>4960</v>
      </c>
      <c r="V17" s="84"/>
      <c r="W17" s="84">
        <v>2691743494</v>
      </c>
      <c r="X17" s="84"/>
      <c r="Y17" s="84">
        <v>3572276609.664</v>
      </c>
      <c r="AA17" s="85">
        <f>Y17/'سرمایه گذاری ها'!$O$17</f>
        <v>1.2861952425672256E-2</v>
      </c>
    </row>
    <row r="18" spans="3:27" x14ac:dyDescent="0.8">
      <c r="C18" s="59" t="s">
        <v>214</v>
      </c>
      <c r="D18" s="112"/>
      <c r="E18" s="84">
        <v>61029</v>
      </c>
      <c r="F18" s="84"/>
      <c r="G18" s="84">
        <v>2053323566</v>
      </c>
      <c r="H18" s="84"/>
      <c r="I18" s="84">
        <v>2027453624.3789999</v>
      </c>
      <c r="J18" s="84"/>
      <c r="K18" s="84">
        <v>43451</v>
      </c>
      <c r="L18" s="84"/>
      <c r="M18" s="84">
        <v>1573851304</v>
      </c>
      <c r="N18" s="84"/>
      <c r="O18" s="84">
        <v>0</v>
      </c>
      <c r="P18" s="84"/>
      <c r="Q18" s="84">
        <v>0</v>
      </c>
      <c r="R18" s="84"/>
      <c r="S18" s="84">
        <v>104480</v>
      </c>
      <c r="T18" s="84"/>
      <c r="U18" s="84">
        <v>32810</v>
      </c>
      <c r="V18" s="84"/>
      <c r="W18" s="84">
        <v>3627174870</v>
      </c>
      <c r="X18" s="84"/>
      <c r="Y18" s="84">
        <v>3407592266.6399999</v>
      </c>
      <c r="AA18" s="85">
        <f>Y18/'سرمایه گذاری ها'!$O$17</f>
        <v>1.2269007808926296E-2</v>
      </c>
    </row>
    <row r="19" spans="3:27" x14ac:dyDescent="0.8">
      <c r="C19" s="59" t="s">
        <v>140</v>
      </c>
      <c r="D19" s="112"/>
      <c r="E19" s="84">
        <v>35185</v>
      </c>
      <c r="F19" s="84"/>
      <c r="G19" s="84">
        <v>4059941398</v>
      </c>
      <c r="H19" s="84"/>
      <c r="I19" s="84">
        <v>5221514676.5325003</v>
      </c>
      <c r="J19" s="84"/>
      <c r="K19" s="84">
        <v>0</v>
      </c>
      <c r="L19" s="84"/>
      <c r="M19" s="84">
        <v>0</v>
      </c>
      <c r="N19" s="84"/>
      <c r="O19" s="84">
        <v>-17084</v>
      </c>
      <c r="P19" s="84"/>
      <c r="Q19" s="84">
        <v>2697006653</v>
      </c>
      <c r="R19" s="84"/>
      <c r="S19" s="84">
        <v>18101</v>
      </c>
      <c r="T19" s="84"/>
      <c r="U19" s="84">
        <v>139870</v>
      </c>
      <c r="V19" s="84"/>
      <c r="W19" s="84">
        <v>2088645706</v>
      </c>
      <c r="X19" s="84"/>
      <c r="Y19" s="84">
        <v>2516722738.1234999</v>
      </c>
      <c r="AA19" s="85">
        <f>Y19/'سرمایه گذاری ها'!$O$17</f>
        <v>9.0614394301892307E-3</v>
      </c>
    </row>
    <row r="20" spans="3:27" x14ac:dyDescent="0.8">
      <c r="C20" s="59" t="s">
        <v>118</v>
      </c>
      <c r="D20" s="112"/>
      <c r="E20" s="84">
        <v>60000</v>
      </c>
      <c r="F20" s="84"/>
      <c r="G20" s="84">
        <v>3227212946</v>
      </c>
      <c r="H20" s="84"/>
      <c r="I20" s="84">
        <v>6071657400</v>
      </c>
      <c r="J20" s="84"/>
      <c r="K20" s="84">
        <v>0</v>
      </c>
      <c r="L20" s="84"/>
      <c r="M20" s="84">
        <v>0</v>
      </c>
      <c r="N20" s="84"/>
      <c r="O20" s="84">
        <v>-28929</v>
      </c>
      <c r="P20" s="84"/>
      <c r="Q20" s="84">
        <v>2509314302</v>
      </c>
      <c r="R20" s="84"/>
      <c r="S20" s="84">
        <v>31071</v>
      </c>
      <c r="T20" s="84"/>
      <c r="U20" s="84">
        <v>80000</v>
      </c>
      <c r="V20" s="84"/>
      <c r="W20" s="84">
        <v>1671212222</v>
      </c>
      <c r="X20" s="84"/>
      <c r="Y20" s="84">
        <v>2470890204</v>
      </c>
      <c r="AA20" s="85">
        <f>Y20/'سرمایه گذاری ها'!$O$17</f>
        <v>8.8964197696596668E-3</v>
      </c>
    </row>
    <row r="21" spans="3:27" x14ac:dyDescent="0.8">
      <c r="C21" s="59" t="s">
        <v>136</v>
      </c>
      <c r="D21" s="112"/>
      <c r="E21" s="84">
        <v>200000</v>
      </c>
      <c r="F21" s="84"/>
      <c r="G21" s="84">
        <v>3652141951</v>
      </c>
      <c r="H21" s="84"/>
      <c r="I21" s="84">
        <v>5715787500</v>
      </c>
      <c r="J21" s="84"/>
      <c r="K21" s="84">
        <v>0</v>
      </c>
      <c r="L21" s="84"/>
      <c r="M21" s="84">
        <v>0</v>
      </c>
      <c r="N21" s="84"/>
      <c r="O21" s="84">
        <v>-96000</v>
      </c>
      <c r="P21" s="84"/>
      <c r="Q21" s="84">
        <v>2777234179</v>
      </c>
      <c r="R21" s="84"/>
      <c r="S21" s="84">
        <v>104000</v>
      </c>
      <c r="T21" s="84"/>
      <c r="U21" s="84">
        <v>22404</v>
      </c>
      <c r="V21" s="84"/>
      <c r="W21" s="84">
        <v>1899113814</v>
      </c>
      <c r="X21" s="84"/>
      <c r="Y21" s="84">
        <v>2316152404.8000002</v>
      </c>
      <c r="AA21" s="85">
        <f>Y21/'سرمایه گذاری ها'!$O$17</f>
        <v>8.3392876017924014E-3</v>
      </c>
    </row>
    <row r="22" spans="3:27" x14ac:dyDescent="0.8">
      <c r="C22" s="59" t="s">
        <v>171</v>
      </c>
      <c r="D22" s="112"/>
      <c r="E22" s="84">
        <v>39475</v>
      </c>
      <c r="F22" s="84"/>
      <c r="G22" s="84">
        <v>4516450913</v>
      </c>
      <c r="H22" s="84"/>
      <c r="I22" s="84">
        <v>5746716123.1875</v>
      </c>
      <c r="J22" s="84"/>
      <c r="K22" s="84">
        <v>0</v>
      </c>
      <c r="L22" s="84"/>
      <c r="M22" s="84">
        <v>0</v>
      </c>
      <c r="N22" s="84"/>
      <c r="O22" s="84">
        <v>-24133</v>
      </c>
      <c r="P22" s="84"/>
      <c r="Q22" s="84">
        <v>3637399908</v>
      </c>
      <c r="R22" s="84"/>
      <c r="S22" s="84">
        <v>15342</v>
      </c>
      <c r="T22" s="84"/>
      <c r="U22" s="84">
        <v>145400</v>
      </c>
      <c r="V22" s="84"/>
      <c r="W22" s="84">
        <v>1755323366</v>
      </c>
      <c r="X22" s="84"/>
      <c r="Y22" s="84">
        <v>2217453975.54</v>
      </c>
      <c r="AA22" s="85">
        <f>Y22/'سرمایه گذاری ها'!$O$17</f>
        <v>7.9839247225023512E-3</v>
      </c>
    </row>
    <row r="23" spans="3:27" x14ac:dyDescent="0.8">
      <c r="C23" s="59" t="s">
        <v>194</v>
      </c>
      <c r="D23" s="112"/>
      <c r="E23" s="84">
        <v>71</v>
      </c>
      <c r="F23" s="84"/>
      <c r="G23" s="84">
        <v>910468</v>
      </c>
      <c r="H23" s="84"/>
      <c r="I23" s="84">
        <v>1556234.9775</v>
      </c>
      <c r="J23" s="84"/>
      <c r="K23" s="84">
        <v>0</v>
      </c>
      <c r="L23" s="84"/>
      <c r="M23" s="84">
        <v>0</v>
      </c>
      <c r="N23" s="84"/>
      <c r="O23" s="84">
        <v>0</v>
      </c>
      <c r="P23" s="84"/>
      <c r="Q23" s="84">
        <v>0</v>
      </c>
      <c r="R23" s="84"/>
      <c r="S23" s="84">
        <v>71</v>
      </c>
      <c r="T23" s="84"/>
      <c r="U23" s="84">
        <v>16370</v>
      </c>
      <c r="V23" s="84"/>
      <c r="W23" s="84">
        <v>910468</v>
      </c>
      <c r="X23" s="84"/>
      <c r="Y23" s="84">
        <v>1155354.4935000001</v>
      </c>
      <c r="AA23" s="85">
        <f>Y23/'سرمایه گذاری ها'!$O$17</f>
        <v>4.1598443104833852E-6</v>
      </c>
    </row>
    <row r="24" spans="3:27" x14ac:dyDescent="0.8">
      <c r="C24" s="59" t="s">
        <v>172</v>
      </c>
      <c r="D24" s="112"/>
      <c r="E24" s="84">
        <v>940</v>
      </c>
      <c r="F24" s="84"/>
      <c r="G24" s="84">
        <v>14592446</v>
      </c>
      <c r="H24" s="84"/>
      <c r="I24" s="84">
        <v>23509680.120000001</v>
      </c>
      <c r="J24" s="84"/>
      <c r="K24" s="84">
        <v>0</v>
      </c>
      <c r="L24" s="84"/>
      <c r="M24" s="84">
        <v>0</v>
      </c>
      <c r="N24" s="84"/>
      <c r="O24" s="84">
        <v>-940</v>
      </c>
      <c r="P24" s="84"/>
      <c r="Q24" s="84">
        <v>25434561</v>
      </c>
      <c r="R24" s="84"/>
      <c r="S24" s="84">
        <v>0</v>
      </c>
      <c r="T24" s="84"/>
      <c r="U24" s="84">
        <v>0</v>
      </c>
      <c r="V24" s="84"/>
      <c r="W24" s="84">
        <v>0</v>
      </c>
      <c r="X24" s="84"/>
      <c r="Y24" s="84">
        <v>0</v>
      </c>
      <c r="AA24" s="85">
        <f>Y24/'سرمایه گذاری ها'!$O$17</f>
        <v>0</v>
      </c>
    </row>
    <row r="25" spans="3:27" x14ac:dyDescent="0.8">
      <c r="E25" s="84"/>
      <c r="G25" s="84"/>
      <c r="I25" s="84"/>
      <c r="K25" s="84"/>
      <c r="M25" s="84"/>
      <c r="O25" s="84"/>
      <c r="Q25" s="84"/>
      <c r="S25" s="84"/>
      <c r="U25" s="84"/>
      <c r="W25" s="84"/>
      <c r="Y25" s="84"/>
      <c r="AA25" s="85"/>
    </row>
    <row r="26" spans="3:27" ht="33.75" thickBot="1" x14ac:dyDescent="0.85">
      <c r="C26" s="59" t="s">
        <v>80</v>
      </c>
      <c r="E26" s="86">
        <f>SUM(E11:E25)</f>
        <v>2312822</v>
      </c>
      <c r="F26" s="84"/>
      <c r="G26" s="86">
        <f>SUM(G11:G25)</f>
        <v>39472933294</v>
      </c>
      <c r="H26" s="84"/>
      <c r="I26" s="86">
        <f>SUM(I11:I25)</f>
        <v>49778903667.109512</v>
      </c>
      <c r="J26" s="84"/>
      <c r="K26" s="86">
        <f>SUM(K11:K25)</f>
        <v>2362922</v>
      </c>
      <c r="L26" s="84"/>
      <c r="M26" s="86">
        <f>SUM(M11:M25)</f>
        <v>21289073719</v>
      </c>
      <c r="N26" s="84"/>
      <c r="O26" s="86">
        <f>SUM(O11:O25)</f>
        <v>-1028497</v>
      </c>
      <c r="P26" s="84"/>
      <c r="Q26" s="86">
        <f>SUM(Q11:Q25)</f>
        <v>19613556462</v>
      </c>
      <c r="R26" s="84">
        <f>SUM(R11:R24)</f>
        <v>0</v>
      </c>
      <c r="S26" s="86">
        <f>SUM(S11:S24)</f>
        <v>3647247</v>
      </c>
      <c r="T26" s="84"/>
      <c r="U26" s="86"/>
      <c r="V26" s="84"/>
      <c r="W26" s="86">
        <f>SUM(W11:W25)</f>
        <v>46705246277</v>
      </c>
      <c r="X26" s="84"/>
      <c r="Y26" s="86">
        <f>SUM(Y11:Y25)</f>
        <v>46229972829.655052</v>
      </c>
      <c r="Z26" s="84"/>
      <c r="AA26" s="89">
        <f>SUM(AA11:AA25)</f>
        <v>0.1664506353081856</v>
      </c>
    </row>
    <row r="27" spans="3:27" ht="33.75" thickTop="1" x14ac:dyDescent="0.8"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116"/>
    </row>
    <row r="28" spans="3:27" ht="30.75" customHeight="1" x14ac:dyDescent="0.95">
      <c r="O28" s="94">
        <v>2</v>
      </c>
    </row>
    <row r="46" spans="4:4" x14ac:dyDescent="0.8">
      <c r="D46" s="59" t="s">
        <v>169</v>
      </c>
    </row>
  </sheetData>
  <sortState xmlns:xlrd2="http://schemas.microsoft.com/office/spreadsheetml/2017/richdata2" ref="C11:AA24">
    <sortCondition descending="1" ref="Y11:Y24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75" bottom="0.75" header="0.3" footer="0.3"/>
  <pageSetup paperSize="9" scale="31" orientation="landscape" r:id="rId1"/>
  <rowBreaks count="1" manualBreakCount="1">
    <brk id="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8"/>
  <sheetViews>
    <sheetView rightToLeft="1" view="pageBreakPreview" zoomScale="60" zoomScaleNormal="100" workbookViewId="0">
      <selection activeCell="L13" sqref="L13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2:28" ht="30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2:28" ht="30" x14ac:dyDescent="0.6">
      <c r="B4" s="124" t="s">
        <v>229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39" t="s">
        <v>212</v>
      </c>
      <c r="E8" s="139" t="s">
        <v>2</v>
      </c>
      <c r="F8" s="139" t="s">
        <v>2</v>
      </c>
      <c r="G8" s="139" t="s">
        <v>2</v>
      </c>
      <c r="H8" s="139" t="s">
        <v>2</v>
      </c>
      <c r="I8" s="139" t="s">
        <v>2</v>
      </c>
      <c r="J8" s="139" t="s">
        <v>2</v>
      </c>
      <c r="K8" s="15"/>
      <c r="L8" s="139" t="s">
        <v>230</v>
      </c>
      <c r="M8" s="139" t="s">
        <v>4</v>
      </c>
      <c r="N8" s="139" t="s">
        <v>4</v>
      </c>
      <c r="O8" s="139" t="s">
        <v>4</v>
      </c>
      <c r="P8" s="139" t="s">
        <v>4</v>
      </c>
      <c r="Q8" s="139" t="s">
        <v>4</v>
      </c>
      <c r="R8" s="139" t="s">
        <v>4</v>
      </c>
      <c r="S8" s="15"/>
    </row>
    <row r="9" spans="2:28" ht="30" x14ac:dyDescent="0.6">
      <c r="B9" s="21" t="s">
        <v>1</v>
      </c>
      <c r="C9" s="15"/>
      <c r="D9" s="18" t="s">
        <v>212</v>
      </c>
      <c r="E9" s="19"/>
      <c r="F9" s="18" t="s">
        <v>16</v>
      </c>
      <c r="G9" s="19"/>
      <c r="H9" s="18" t="s">
        <v>17</v>
      </c>
      <c r="I9" s="19"/>
      <c r="J9" s="18" t="s">
        <v>18</v>
      </c>
      <c r="K9" s="15"/>
      <c r="L9" s="18" t="s">
        <v>15</v>
      </c>
      <c r="M9" s="19"/>
      <c r="N9" s="18" t="s">
        <v>16</v>
      </c>
      <c r="O9" s="19"/>
      <c r="P9" s="18" t="s">
        <v>17</v>
      </c>
      <c r="Q9" s="19"/>
      <c r="R9" s="18" t="s">
        <v>18</v>
      </c>
      <c r="S9" s="15"/>
    </row>
    <row r="12" spans="2:28" ht="26.25" customHeight="1" thickBot="1" x14ac:dyDescent="0.65">
      <c r="B12" s="23" t="s">
        <v>80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 x14ac:dyDescent="0.6"/>
    <row r="18" spans="10:10" ht="30" x14ac:dyDescent="0.75">
      <c r="J18" s="57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8"/>
  <sheetViews>
    <sheetView rightToLeft="1" view="pageBreakPreview" zoomScale="70" zoomScaleNormal="90" zoomScaleSheetLayoutView="70" workbookViewId="0">
      <selection activeCell="R32" sqref="R32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41" t="s">
        <v>116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</row>
    <row r="3" spans="2:38" ht="39" x14ac:dyDescent="0.6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</row>
    <row r="4" spans="2:38" ht="39" x14ac:dyDescent="0.6">
      <c r="B4" s="141" t="s">
        <v>229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</row>
    <row r="5" spans="2:38" ht="39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2:38" ht="39" x14ac:dyDescent="0.6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104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24" t="s">
        <v>19</v>
      </c>
      <c r="C10" s="124" t="s">
        <v>19</v>
      </c>
      <c r="D10" s="124" t="s">
        <v>19</v>
      </c>
      <c r="E10" s="124" t="s">
        <v>19</v>
      </c>
      <c r="F10" s="124" t="s">
        <v>19</v>
      </c>
      <c r="G10" s="124" t="s">
        <v>19</v>
      </c>
      <c r="H10" s="124" t="s">
        <v>19</v>
      </c>
      <c r="I10" s="124" t="s">
        <v>19</v>
      </c>
      <c r="J10" s="124" t="s">
        <v>19</v>
      </c>
      <c r="K10" s="124" t="s">
        <v>19</v>
      </c>
      <c r="L10" s="124" t="s">
        <v>19</v>
      </c>
      <c r="M10" s="124" t="s">
        <v>19</v>
      </c>
      <c r="N10" s="124" t="s">
        <v>19</v>
      </c>
      <c r="P10" s="124" t="s">
        <v>212</v>
      </c>
      <c r="Q10" s="124" t="s">
        <v>2</v>
      </c>
      <c r="R10" s="124" t="s">
        <v>2</v>
      </c>
      <c r="S10" s="124" t="s">
        <v>2</v>
      </c>
      <c r="T10" s="124" t="s">
        <v>2</v>
      </c>
      <c r="V10" s="124" t="s">
        <v>3</v>
      </c>
      <c r="W10" s="124" t="s">
        <v>3</v>
      </c>
      <c r="X10" s="124" t="s">
        <v>3</v>
      </c>
      <c r="Y10" s="124" t="s">
        <v>3</v>
      </c>
      <c r="Z10" s="124" t="s">
        <v>3</v>
      </c>
      <c r="AA10" s="124" t="s">
        <v>3</v>
      </c>
      <c r="AB10" s="124" t="s">
        <v>3</v>
      </c>
      <c r="AD10" s="124" t="s">
        <v>230</v>
      </c>
      <c r="AE10" s="124" t="s">
        <v>4</v>
      </c>
      <c r="AF10" s="124" t="s">
        <v>4</v>
      </c>
      <c r="AG10" s="124" t="s">
        <v>4</v>
      </c>
      <c r="AH10" s="124" t="s">
        <v>4</v>
      </c>
      <c r="AI10" s="124" t="s">
        <v>4</v>
      </c>
      <c r="AJ10" s="124" t="s">
        <v>4</v>
      </c>
      <c r="AK10" s="124" t="s">
        <v>4</v>
      </c>
      <c r="AL10" s="124" t="s">
        <v>4</v>
      </c>
    </row>
    <row r="11" spans="2:38" s="16" customFormat="1" ht="45.75" customHeight="1" x14ac:dyDescent="0.6">
      <c r="B11" s="127" t="s">
        <v>20</v>
      </c>
      <c r="C11" s="24"/>
      <c r="D11" s="127" t="s">
        <v>21</v>
      </c>
      <c r="E11" s="24"/>
      <c r="F11" s="127" t="s">
        <v>22</v>
      </c>
      <c r="G11" s="24"/>
      <c r="H11" s="127" t="s">
        <v>23</v>
      </c>
      <c r="I11" s="24"/>
      <c r="J11" s="127" t="s">
        <v>87</v>
      </c>
      <c r="K11" s="24"/>
      <c r="L11" s="127" t="s">
        <v>25</v>
      </c>
      <c r="M11" s="24"/>
      <c r="N11" s="127" t="s">
        <v>18</v>
      </c>
      <c r="P11" s="127" t="s">
        <v>5</v>
      </c>
      <c r="Q11" s="24"/>
      <c r="R11" s="127" t="s">
        <v>6</v>
      </c>
      <c r="S11" s="24"/>
      <c r="T11" s="127" t="s">
        <v>7</v>
      </c>
      <c r="V11" s="127" t="s">
        <v>8</v>
      </c>
      <c r="W11" s="127" t="s">
        <v>8</v>
      </c>
      <c r="X11" s="127" t="s">
        <v>8</v>
      </c>
      <c r="Z11" s="127" t="s">
        <v>9</v>
      </c>
      <c r="AA11" s="127" t="s">
        <v>9</v>
      </c>
      <c r="AB11" s="127" t="s">
        <v>9</v>
      </c>
      <c r="AD11" s="127" t="s">
        <v>5</v>
      </c>
      <c r="AE11" s="24"/>
      <c r="AF11" s="127" t="s">
        <v>26</v>
      </c>
      <c r="AG11" s="24"/>
      <c r="AH11" s="127" t="s">
        <v>6</v>
      </c>
      <c r="AI11" s="24"/>
      <c r="AJ11" s="127" t="s">
        <v>7</v>
      </c>
      <c r="AK11" s="24"/>
      <c r="AL11" s="127" t="s">
        <v>11</v>
      </c>
    </row>
    <row r="12" spans="2:38" s="16" customFormat="1" ht="45.75" customHeight="1" x14ac:dyDescent="0.6">
      <c r="B12" s="128" t="s">
        <v>20</v>
      </c>
      <c r="C12" s="25"/>
      <c r="D12" s="128" t="s">
        <v>21</v>
      </c>
      <c r="E12" s="25"/>
      <c r="F12" s="128" t="s">
        <v>22</v>
      </c>
      <c r="G12" s="25"/>
      <c r="H12" s="128" t="s">
        <v>23</v>
      </c>
      <c r="I12" s="25"/>
      <c r="J12" s="128" t="s">
        <v>24</v>
      </c>
      <c r="K12" s="25"/>
      <c r="L12" s="128" t="s">
        <v>25</v>
      </c>
      <c r="M12" s="25"/>
      <c r="N12" s="128" t="s">
        <v>18</v>
      </c>
      <c r="P12" s="128" t="s">
        <v>5</v>
      </c>
      <c r="Q12" s="25"/>
      <c r="R12" s="128" t="s">
        <v>6</v>
      </c>
      <c r="S12" s="25"/>
      <c r="T12" s="128" t="s">
        <v>7</v>
      </c>
      <c r="V12" s="128" t="s">
        <v>5</v>
      </c>
      <c r="W12" s="25"/>
      <c r="X12" s="128" t="s">
        <v>6</v>
      </c>
      <c r="Z12" s="128" t="s">
        <v>5</v>
      </c>
      <c r="AA12" s="25"/>
      <c r="AB12" s="128" t="s">
        <v>12</v>
      </c>
      <c r="AD12" s="128" t="s">
        <v>5</v>
      </c>
      <c r="AE12" s="25"/>
      <c r="AF12" s="128" t="s">
        <v>26</v>
      </c>
      <c r="AG12" s="25"/>
      <c r="AH12" s="128" t="s">
        <v>6</v>
      </c>
      <c r="AI12" s="25"/>
      <c r="AJ12" s="128" t="s">
        <v>7</v>
      </c>
      <c r="AK12" s="25"/>
      <c r="AL12" s="128" t="s">
        <v>11</v>
      </c>
    </row>
    <row r="13" spans="2:38" ht="21.75" x14ac:dyDescent="0.6">
      <c r="B13" s="3" t="s">
        <v>159</v>
      </c>
      <c r="C13" s="112"/>
      <c r="D13" s="3" t="s">
        <v>95</v>
      </c>
      <c r="E13" s="3"/>
      <c r="F13" s="3" t="s">
        <v>95</v>
      </c>
      <c r="G13" s="112"/>
      <c r="H13" s="3" t="s">
        <v>160</v>
      </c>
      <c r="I13" s="3"/>
      <c r="J13" s="3" t="s">
        <v>167</v>
      </c>
      <c r="K13" s="112"/>
      <c r="L13" s="3">
        <v>0</v>
      </c>
      <c r="M13" s="3"/>
      <c r="N13" s="3">
        <v>0</v>
      </c>
      <c r="O13" s="3"/>
      <c r="P13" s="3">
        <v>41700</v>
      </c>
      <c r="Q13" s="3"/>
      <c r="R13" s="3">
        <v>23482122967</v>
      </c>
      <c r="S13" s="3"/>
      <c r="T13" s="3">
        <v>25050570161</v>
      </c>
      <c r="U13" s="3"/>
      <c r="V13" s="3">
        <v>0</v>
      </c>
      <c r="W13" s="3"/>
      <c r="X13" s="3">
        <v>0</v>
      </c>
      <c r="Y13" s="3"/>
      <c r="Z13" s="3">
        <v>700</v>
      </c>
      <c r="AA13" s="3"/>
      <c r="AB13" s="3">
        <v>457017152</v>
      </c>
      <c r="AC13" s="3"/>
      <c r="AD13" s="3">
        <v>41000</v>
      </c>
      <c r="AE13" s="3"/>
      <c r="AF13" s="3">
        <v>638590</v>
      </c>
      <c r="AG13" s="3"/>
      <c r="AH13" s="3">
        <v>23087938649</v>
      </c>
      <c r="AI13" s="3"/>
      <c r="AJ13" s="3">
        <v>26177444478</v>
      </c>
      <c r="AK13" s="2"/>
      <c r="AL13" s="67">
        <f>AJ13/'سرمایه گذاری ها'!$O$17</f>
        <v>9.4251672614283216E-2</v>
      </c>
    </row>
    <row r="14" spans="2:38" ht="21.75" x14ac:dyDescent="0.6">
      <c r="B14" s="3" t="s">
        <v>119</v>
      </c>
      <c r="C14" s="112"/>
      <c r="D14" s="3" t="s">
        <v>95</v>
      </c>
      <c r="E14" s="3"/>
      <c r="F14" s="3" t="s">
        <v>95</v>
      </c>
      <c r="G14" s="112"/>
      <c r="H14" s="3" t="s">
        <v>60</v>
      </c>
      <c r="I14" s="3"/>
      <c r="J14" s="3" t="s">
        <v>120</v>
      </c>
      <c r="K14" s="112"/>
      <c r="L14" s="3">
        <v>0</v>
      </c>
      <c r="M14" s="3"/>
      <c r="N14" s="3">
        <v>0</v>
      </c>
      <c r="O14" s="3"/>
      <c r="P14" s="3">
        <v>20760</v>
      </c>
      <c r="Q14" s="3"/>
      <c r="R14" s="3">
        <v>13541438707</v>
      </c>
      <c r="S14" s="3"/>
      <c r="T14" s="3">
        <v>13671282470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20760</v>
      </c>
      <c r="AE14" s="3"/>
      <c r="AF14" s="3">
        <v>706118</v>
      </c>
      <c r="AG14" s="3"/>
      <c r="AH14" s="3">
        <v>13541438707</v>
      </c>
      <c r="AI14" s="3"/>
      <c r="AJ14" s="3">
        <v>14656352734</v>
      </c>
      <c r="AK14" s="2"/>
      <c r="AL14" s="67">
        <f>AJ14/'سرمایه گذاری ها'!$O$17</f>
        <v>5.2770076955577706E-2</v>
      </c>
    </row>
    <row r="15" spans="2:38" ht="21.75" x14ac:dyDescent="0.6">
      <c r="B15" s="3" t="s">
        <v>161</v>
      </c>
      <c r="C15" s="112"/>
      <c r="D15" s="3" t="s">
        <v>95</v>
      </c>
      <c r="E15" s="3"/>
      <c r="F15" s="3" t="s">
        <v>95</v>
      </c>
      <c r="G15" s="112"/>
      <c r="H15" s="3" t="s">
        <v>162</v>
      </c>
      <c r="I15" s="3"/>
      <c r="J15" s="3" t="s">
        <v>163</v>
      </c>
      <c r="K15" s="112"/>
      <c r="L15" s="3">
        <v>0</v>
      </c>
      <c r="M15" s="3"/>
      <c r="N15" s="3">
        <v>0</v>
      </c>
      <c r="O15" s="3"/>
      <c r="P15" s="3">
        <v>15004</v>
      </c>
      <c r="Q15" s="3"/>
      <c r="R15" s="3">
        <v>13200600657</v>
      </c>
      <c r="S15" s="3"/>
      <c r="T15" s="3">
        <v>13020166415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15004</v>
      </c>
      <c r="AE15" s="3"/>
      <c r="AF15" s="3">
        <v>914646</v>
      </c>
      <c r="AG15" s="3"/>
      <c r="AH15" s="3">
        <v>13200600657</v>
      </c>
      <c r="AI15" s="3"/>
      <c r="AJ15" s="3">
        <v>13720861227</v>
      </c>
      <c r="AK15" s="2"/>
      <c r="AL15" s="67">
        <f>AJ15/'سرمایه گذاری ها'!$O$17</f>
        <v>4.9401847511893561E-2</v>
      </c>
    </row>
    <row r="16" spans="2:38" ht="21.75" x14ac:dyDescent="0.6">
      <c r="B16" s="3" t="s">
        <v>164</v>
      </c>
      <c r="C16" s="112"/>
      <c r="D16" s="3" t="s">
        <v>95</v>
      </c>
      <c r="E16" s="3"/>
      <c r="F16" s="3" t="s">
        <v>95</v>
      </c>
      <c r="G16" s="112"/>
      <c r="H16" s="3" t="s">
        <v>165</v>
      </c>
      <c r="I16" s="3"/>
      <c r="J16" s="3" t="s">
        <v>168</v>
      </c>
      <c r="K16" s="112"/>
      <c r="L16" s="3">
        <v>0</v>
      </c>
      <c r="M16" s="3"/>
      <c r="N16" s="3">
        <v>0</v>
      </c>
      <c r="O16" s="3"/>
      <c r="P16" s="3">
        <v>17700</v>
      </c>
      <c r="Q16" s="3"/>
      <c r="R16" s="3">
        <v>10153627143</v>
      </c>
      <c r="S16" s="3"/>
      <c r="T16" s="3">
        <v>10177106465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17700</v>
      </c>
      <c r="AE16" s="3"/>
      <c r="AF16" s="3">
        <v>617745</v>
      </c>
      <c r="AG16" s="3"/>
      <c r="AH16" s="3">
        <v>10153627143</v>
      </c>
      <c r="AI16" s="3"/>
      <c r="AJ16" s="3">
        <v>10932104696</v>
      </c>
      <c r="AK16" s="2"/>
      <c r="AL16" s="67">
        <f>AJ16/'سرمایه گذاری ها'!$O$17</f>
        <v>3.9360952657483468E-2</v>
      </c>
    </row>
    <row r="17" spans="2:38" ht="21.75" x14ac:dyDescent="0.6">
      <c r="B17" s="3" t="s">
        <v>183</v>
      </c>
      <c r="C17" s="112"/>
      <c r="D17" s="3" t="s">
        <v>95</v>
      </c>
      <c r="E17" s="3"/>
      <c r="F17" s="3" t="s">
        <v>95</v>
      </c>
      <c r="G17" s="112"/>
      <c r="H17" s="3" t="s">
        <v>184</v>
      </c>
      <c r="I17" s="3"/>
      <c r="J17" s="3" t="s">
        <v>185</v>
      </c>
      <c r="K17" s="112"/>
      <c r="L17" s="3">
        <v>0</v>
      </c>
      <c r="M17" s="3"/>
      <c r="N17" s="3">
        <v>0</v>
      </c>
      <c r="O17" s="3"/>
      <c r="P17" s="3">
        <v>10200</v>
      </c>
      <c r="Q17" s="3"/>
      <c r="R17" s="3">
        <v>9346592759</v>
      </c>
      <c r="S17" s="3"/>
      <c r="T17" s="3">
        <v>9241064953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10200</v>
      </c>
      <c r="AE17" s="3"/>
      <c r="AF17" s="3">
        <v>954211</v>
      </c>
      <c r="AG17" s="3"/>
      <c r="AH17" s="3">
        <v>9346592759</v>
      </c>
      <c r="AI17" s="3"/>
      <c r="AJ17" s="3">
        <v>9731188102</v>
      </c>
      <c r="AK17" s="2"/>
      <c r="AL17" s="67">
        <f>AJ17/'سرمایه گذاری ها'!$O$17</f>
        <v>3.503706238049812E-2</v>
      </c>
    </row>
    <row r="18" spans="2:38" ht="21.75" x14ac:dyDescent="0.6">
      <c r="B18" s="3" t="s">
        <v>175</v>
      </c>
      <c r="C18" s="112"/>
      <c r="D18" s="3" t="s">
        <v>95</v>
      </c>
      <c r="E18" s="3"/>
      <c r="F18" s="3" t="s">
        <v>95</v>
      </c>
      <c r="G18" s="112"/>
      <c r="H18" s="3" t="s">
        <v>176</v>
      </c>
      <c r="I18" s="3"/>
      <c r="J18" s="3" t="s">
        <v>177</v>
      </c>
      <c r="K18" s="112"/>
      <c r="L18" s="3">
        <v>0</v>
      </c>
      <c r="M18" s="3"/>
      <c r="N18" s="3">
        <v>0</v>
      </c>
      <c r="O18" s="3"/>
      <c r="P18" s="3">
        <v>10300</v>
      </c>
      <c r="Q18" s="3"/>
      <c r="R18" s="3">
        <v>8969805144</v>
      </c>
      <c r="S18" s="3"/>
      <c r="T18" s="3">
        <v>8989817100</v>
      </c>
      <c r="U18" s="3"/>
      <c r="V18" s="3">
        <v>0</v>
      </c>
      <c r="W18" s="3"/>
      <c r="X18" s="3">
        <v>0</v>
      </c>
      <c r="Y18" s="3"/>
      <c r="Z18" s="3">
        <v>1000</v>
      </c>
      <c r="AA18" s="3"/>
      <c r="AB18" s="3">
        <v>934790539</v>
      </c>
      <c r="AC18" s="3"/>
      <c r="AD18" s="3">
        <v>9300</v>
      </c>
      <c r="AE18" s="3"/>
      <c r="AF18" s="3">
        <v>920514</v>
      </c>
      <c r="AG18" s="3"/>
      <c r="AH18" s="3">
        <v>8098950276</v>
      </c>
      <c r="AI18" s="3"/>
      <c r="AJ18" s="3">
        <v>8559228558</v>
      </c>
      <c r="AK18" s="2"/>
      <c r="AL18" s="67">
        <f>AJ18/'سرمایه گذاری ها'!$O$17</f>
        <v>3.0817431722849144E-2</v>
      </c>
    </row>
    <row r="19" spans="2:38" ht="21.75" x14ac:dyDescent="0.6">
      <c r="B19" s="3" t="s">
        <v>217</v>
      </c>
      <c r="C19" s="112"/>
      <c r="D19" s="3" t="s">
        <v>95</v>
      </c>
      <c r="E19" s="3"/>
      <c r="F19" s="3" t="s">
        <v>95</v>
      </c>
      <c r="G19" s="112"/>
      <c r="H19" s="3" t="s">
        <v>218</v>
      </c>
      <c r="I19" s="3"/>
      <c r="J19" s="3" t="s">
        <v>219</v>
      </c>
      <c r="K19" s="112"/>
      <c r="L19" s="3">
        <v>0</v>
      </c>
      <c r="M19" s="3"/>
      <c r="N19" s="3">
        <v>0</v>
      </c>
      <c r="O19" s="3"/>
      <c r="P19" s="3">
        <v>10500</v>
      </c>
      <c r="Q19" s="3"/>
      <c r="R19" s="3">
        <v>6038516279</v>
      </c>
      <c r="S19" s="3"/>
      <c r="T19" s="3">
        <v>6010160460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10500</v>
      </c>
      <c r="AE19" s="3"/>
      <c r="AF19" s="3">
        <v>575069</v>
      </c>
      <c r="AG19" s="3"/>
      <c r="AH19" s="3">
        <v>6038516279</v>
      </c>
      <c r="AI19" s="3"/>
      <c r="AJ19" s="3">
        <v>6037130071</v>
      </c>
      <c r="AK19" s="2"/>
      <c r="AL19" s="67">
        <f>AJ19/'سرمایه گذاری ها'!$O$17</f>
        <v>2.1736636953234391E-2</v>
      </c>
    </row>
    <row r="20" spans="2:38" ht="21.75" x14ac:dyDescent="0.6">
      <c r="B20" s="3" t="s">
        <v>220</v>
      </c>
      <c r="C20" s="112"/>
      <c r="D20" s="3" t="s">
        <v>95</v>
      </c>
      <c r="E20" s="3"/>
      <c r="F20" s="3" t="s">
        <v>95</v>
      </c>
      <c r="G20" s="112"/>
      <c r="H20" s="3" t="s">
        <v>221</v>
      </c>
      <c r="I20" s="3"/>
      <c r="J20" s="3" t="s">
        <v>222</v>
      </c>
      <c r="K20" s="112"/>
      <c r="L20" s="3">
        <v>0</v>
      </c>
      <c r="M20" s="3"/>
      <c r="N20" s="3">
        <v>0</v>
      </c>
      <c r="O20" s="3"/>
      <c r="P20" s="3">
        <v>5200</v>
      </c>
      <c r="Q20" s="3"/>
      <c r="R20" s="3">
        <v>4807751246</v>
      </c>
      <c r="S20" s="3"/>
      <c r="T20" s="3">
        <v>4803617186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5200</v>
      </c>
      <c r="AE20" s="3"/>
      <c r="AF20" s="3">
        <v>920347</v>
      </c>
      <c r="AG20" s="3"/>
      <c r="AH20" s="3">
        <v>4807751246</v>
      </c>
      <c r="AI20" s="3"/>
      <c r="AJ20" s="3">
        <v>4784936972</v>
      </c>
      <c r="AK20" s="2"/>
      <c r="AL20" s="67">
        <f>AJ20/'سرمایه گذاری ها'!$O$17</f>
        <v>1.7228126043546475E-2</v>
      </c>
    </row>
    <row r="21" spans="2:38" ht="21.75" x14ac:dyDescent="0.6">
      <c r="B21" s="3" t="s">
        <v>178</v>
      </c>
      <c r="C21" s="112"/>
      <c r="D21" s="3" t="s">
        <v>95</v>
      </c>
      <c r="E21" s="3"/>
      <c r="F21" s="3" t="s">
        <v>95</v>
      </c>
      <c r="G21" s="112"/>
      <c r="H21" s="3" t="s">
        <v>162</v>
      </c>
      <c r="I21" s="3"/>
      <c r="J21" s="3" t="s">
        <v>179</v>
      </c>
      <c r="K21" s="112"/>
      <c r="L21" s="3">
        <v>0</v>
      </c>
      <c r="M21" s="3"/>
      <c r="N21" s="3">
        <v>0</v>
      </c>
      <c r="O21" s="3"/>
      <c r="P21" s="3">
        <v>5000</v>
      </c>
      <c r="Q21" s="3"/>
      <c r="R21" s="3">
        <v>4390795680</v>
      </c>
      <c r="S21" s="3"/>
      <c r="T21" s="3">
        <v>4529658850</v>
      </c>
      <c r="U21" s="3"/>
      <c r="V21" s="3">
        <v>0</v>
      </c>
      <c r="W21" s="3"/>
      <c r="X21" s="3">
        <v>0</v>
      </c>
      <c r="Y21" s="3"/>
      <c r="Z21" s="3">
        <v>0</v>
      </c>
      <c r="AA21" s="3"/>
      <c r="AB21" s="3">
        <v>0</v>
      </c>
      <c r="AC21" s="3"/>
      <c r="AD21" s="3">
        <v>5000</v>
      </c>
      <c r="AE21" s="3"/>
      <c r="AF21" s="3">
        <v>954944</v>
      </c>
      <c r="AG21" s="3"/>
      <c r="AH21" s="3">
        <v>4390795680</v>
      </c>
      <c r="AI21" s="3"/>
      <c r="AJ21" s="3">
        <v>4773854582</v>
      </c>
      <c r="AK21" s="2"/>
      <c r="AL21" s="67">
        <f>AJ21/'سرمایه گذاری ها'!$O$17</f>
        <v>1.7188223989893312E-2</v>
      </c>
    </row>
    <row r="22" spans="2:38" ht="21.75" x14ac:dyDescent="0.6">
      <c r="B22" s="3" t="s">
        <v>223</v>
      </c>
      <c r="C22" s="112"/>
      <c r="D22" s="3" t="s">
        <v>95</v>
      </c>
      <c r="E22" s="3"/>
      <c r="F22" s="3" t="s">
        <v>95</v>
      </c>
      <c r="G22" s="112"/>
      <c r="H22" s="3" t="s">
        <v>224</v>
      </c>
      <c r="I22" s="3"/>
      <c r="J22" s="3" t="s">
        <v>225</v>
      </c>
      <c r="K22" s="112"/>
      <c r="L22" s="3">
        <v>0</v>
      </c>
      <c r="M22" s="3"/>
      <c r="N22" s="3">
        <v>0</v>
      </c>
      <c r="O22" s="3"/>
      <c r="P22" s="3">
        <v>5000</v>
      </c>
      <c r="Q22" s="3"/>
      <c r="R22" s="3">
        <v>3680667000</v>
      </c>
      <c r="S22" s="3"/>
      <c r="T22" s="3">
        <v>3677833271</v>
      </c>
      <c r="U22" s="3"/>
      <c r="V22" s="3">
        <v>0</v>
      </c>
      <c r="W22" s="3"/>
      <c r="X22" s="3">
        <v>0</v>
      </c>
      <c r="Y22" s="3"/>
      <c r="Z22" s="3">
        <v>0</v>
      </c>
      <c r="AA22" s="3"/>
      <c r="AB22" s="3">
        <v>0</v>
      </c>
      <c r="AC22" s="3"/>
      <c r="AD22" s="3">
        <v>5000</v>
      </c>
      <c r="AE22" s="3"/>
      <c r="AF22" s="3">
        <v>739288</v>
      </c>
      <c r="AG22" s="3"/>
      <c r="AH22" s="3">
        <v>3680667000</v>
      </c>
      <c r="AI22" s="3"/>
      <c r="AJ22" s="3">
        <v>3695770020</v>
      </c>
      <c r="AK22" s="2"/>
      <c r="AL22" s="67">
        <f>AJ22/'سرمایه گذاری ها'!$O$17</f>
        <v>1.3306589429516997E-2</v>
      </c>
    </row>
    <row r="23" spans="2:38" ht="21.75" x14ac:dyDescent="0.6">
      <c r="B23" s="3" t="s">
        <v>98</v>
      </c>
      <c r="C23" s="112"/>
      <c r="D23" s="3" t="s">
        <v>95</v>
      </c>
      <c r="E23" s="3"/>
      <c r="F23" s="3" t="s">
        <v>95</v>
      </c>
      <c r="G23" s="112"/>
      <c r="H23" s="3" t="s">
        <v>180</v>
      </c>
      <c r="I23" s="3"/>
      <c r="J23" s="3" t="s">
        <v>181</v>
      </c>
      <c r="K23" s="112"/>
      <c r="L23" s="3">
        <v>0</v>
      </c>
      <c r="M23" s="3"/>
      <c r="N23" s="3">
        <v>0</v>
      </c>
      <c r="O23" s="3"/>
      <c r="P23" s="3">
        <v>5000</v>
      </c>
      <c r="Q23" s="3"/>
      <c r="R23" s="3">
        <v>3244571969</v>
      </c>
      <c r="S23" s="3"/>
      <c r="T23" s="3">
        <v>3377857652</v>
      </c>
      <c r="U23" s="3"/>
      <c r="V23" s="3">
        <v>0</v>
      </c>
      <c r="W23" s="3"/>
      <c r="X23" s="3">
        <v>0</v>
      </c>
      <c r="Y23" s="3"/>
      <c r="Z23" s="3">
        <v>0</v>
      </c>
      <c r="AA23" s="3"/>
      <c r="AB23" s="3">
        <v>0</v>
      </c>
      <c r="AC23" s="3"/>
      <c r="AD23" s="3">
        <v>5000</v>
      </c>
      <c r="AE23" s="3"/>
      <c r="AF23" s="3">
        <v>726258</v>
      </c>
      <c r="AG23" s="3"/>
      <c r="AH23" s="3">
        <v>3244571969</v>
      </c>
      <c r="AI23" s="3"/>
      <c r="AJ23" s="3">
        <v>3630631828</v>
      </c>
      <c r="AK23" s="2"/>
      <c r="AL23" s="67">
        <f>AJ23/'سرمایه گذاری ها'!$O$17</f>
        <v>1.3072059907270089E-2</v>
      </c>
    </row>
    <row r="24" spans="2:38" ht="21.75" x14ac:dyDescent="0.6">
      <c r="B24" s="3" t="s">
        <v>226</v>
      </c>
      <c r="C24" s="112"/>
      <c r="D24" s="3" t="s">
        <v>95</v>
      </c>
      <c r="E24" s="3"/>
      <c r="F24" s="3" t="s">
        <v>95</v>
      </c>
      <c r="G24" s="112"/>
      <c r="H24" s="3" t="s">
        <v>218</v>
      </c>
      <c r="I24" s="3"/>
      <c r="J24" s="3" t="s">
        <v>227</v>
      </c>
      <c r="K24" s="112"/>
      <c r="L24" s="3">
        <v>0</v>
      </c>
      <c r="M24" s="3"/>
      <c r="N24" s="3">
        <v>0</v>
      </c>
      <c r="O24" s="3"/>
      <c r="P24" s="3">
        <v>6400</v>
      </c>
      <c r="Q24" s="3"/>
      <c r="R24" s="3">
        <v>3598732151</v>
      </c>
      <c r="S24" s="3"/>
      <c r="T24" s="3">
        <v>3595380219</v>
      </c>
      <c r="U24" s="3"/>
      <c r="V24" s="3">
        <v>0</v>
      </c>
      <c r="W24" s="3"/>
      <c r="X24" s="3">
        <v>0</v>
      </c>
      <c r="Y24" s="3"/>
      <c r="Z24" s="3">
        <v>0</v>
      </c>
      <c r="AA24" s="3"/>
      <c r="AB24" s="3">
        <v>0</v>
      </c>
      <c r="AC24" s="3"/>
      <c r="AD24" s="3">
        <v>6400</v>
      </c>
      <c r="AE24" s="3"/>
      <c r="AF24" s="3">
        <v>564497</v>
      </c>
      <c r="AG24" s="3"/>
      <c r="AH24" s="3">
        <v>3598732151</v>
      </c>
      <c r="AI24" s="3"/>
      <c r="AJ24" s="3">
        <v>3612125983</v>
      </c>
      <c r="AK24" s="2"/>
      <c r="AL24" s="67">
        <f>AJ24/'سرمایه گذاری ها'!$O$17</f>
        <v>1.3005429765208035E-2</v>
      </c>
    </row>
    <row r="25" spans="2:38" ht="21.75" x14ac:dyDescent="0.6">
      <c r="B25" s="3" t="s">
        <v>97</v>
      </c>
      <c r="C25" s="112"/>
      <c r="D25" s="3" t="s">
        <v>95</v>
      </c>
      <c r="E25" s="3"/>
      <c r="F25" s="3" t="s">
        <v>95</v>
      </c>
      <c r="G25" s="112"/>
      <c r="H25" s="3" t="s">
        <v>60</v>
      </c>
      <c r="I25" s="3"/>
      <c r="J25" s="3" t="s">
        <v>182</v>
      </c>
      <c r="K25" s="112"/>
      <c r="L25" s="3">
        <v>0</v>
      </c>
      <c r="M25" s="3"/>
      <c r="N25" s="3">
        <v>0</v>
      </c>
      <c r="O25" s="3"/>
      <c r="P25" s="3">
        <v>4500</v>
      </c>
      <c r="Q25" s="3"/>
      <c r="R25" s="3">
        <v>3348595816</v>
      </c>
      <c r="S25" s="3"/>
      <c r="T25" s="3">
        <v>3335560320</v>
      </c>
      <c r="U25" s="3"/>
      <c r="V25" s="3">
        <v>0</v>
      </c>
      <c r="W25" s="3"/>
      <c r="X25" s="3">
        <v>0</v>
      </c>
      <c r="Y25" s="3"/>
      <c r="Z25" s="3">
        <v>0</v>
      </c>
      <c r="AA25" s="3"/>
      <c r="AB25" s="3">
        <v>0</v>
      </c>
      <c r="AC25" s="3"/>
      <c r="AD25" s="3">
        <v>4500</v>
      </c>
      <c r="AE25" s="3"/>
      <c r="AF25" s="3">
        <v>747425</v>
      </c>
      <c r="AG25" s="3"/>
      <c r="AH25" s="3">
        <v>3348595816</v>
      </c>
      <c r="AI25" s="3"/>
      <c r="AJ25" s="3">
        <v>3362802881</v>
      </c>
      <c r="AK25" s="2"/>
      <c r="AL25" s="67">
        <f>AJ25/'سرمایه گذاری ها'!$O$17</f>
        <v>1.2107743995895044E-2</v>
      </c>
    </row>
    <row r="26" spans="2:38" ht="21.75" x14ac:dyDescent="0.6">
      <c r="B26" s="3" t="s">
        <v>141</v>
      </c>
      <c r="C26" s="112"/>
      <c r="D26" s="3" t="s">
        <v>95</v>
      </c>
      <c r="E26" s="3"/>
      <c r="F26" s="3" t="s">
        <v>95</v>
      </c>
      <c r="G26" s="112"/>
      <c r="H26" s="3" t="s">
        <v>142</v>
      </c>
      <c r="I26" s="3"/>
      <c r="J26" s="3" t="s">
        <v>143</v>
      </c>
      <c r="K26" s="112"/>
      <c r="L26" s="3">
        <v>18</v>
      </c>
      <c r="M26" s="3"/>
      <c r="N26" s="3">
        <v>18</v>
      </c>
      <c r="O26" s="3"/>
      <c r="P26" s="3">
        <v>2330</v>
      </c>
      <c r="Q26" s="3"/>
      <c r="R26" s="3">
        <v>2179249000</v>
      </c>
      <c r="S26" s="3"/>
      <c r="T26" s="3">
        <v>2129991119</v>
      </c>
      <c r="U26" s="3"/>
      <c r="V26" s="3">
        <v>0</v>
      </c>
      <c r="W26" s="3"/>
      <c r="X26" s="3">
        <v>0</v>
      </c>
      <c r="Y26" s="3"/>
      <c r="Z26" s="3">
        <v>0</v>
      </c>
      <c r="AA26" s="3"/>
      <c r="AB26" s="3">
        <v>0</v>
      </c>
      <c r="AC26" s="3"/>
      <c r="AD26" s="3">
        <v>2330</v>
      </c>
      <c r="AE26" s="3"/>
      <c r="AF26" s="3">
        <v>978126</v>
      </c>
      <c r="AG26" s="3"/>
      <c r="AH26" s="3">
        <v>2179249000</v>
      </c>
      <c r="AI26" s="3"/>
      <c r="AJ26" s="3">
        <v>2278620505</v>
      </c>
      <c r="AK26" s="2"/>
      <c r="AL26" s="67">
        <f>AJ26/'سرمایه گذاری ها'!$O$17</f>
        <v>8.2041543065803878E-3</v>
      </c>
    </row>
    <row r="27" spans="2:38" ht="21.75" x14ac:dyDescent="0.6">
      <c r="B27" s="3" t="s">
        <v>144</v>
      </c>
      <c r="C27" s="112"/>
      <c r="D27" s="3" t="s">
        <v>95</v>
      </c>
      <c r="E27" s="3"/>
      <c r="F27" s="3" t="s">
        <v>95</v>
      </c>
      <c r="G27" s="112"/>
      <c r="H27" s="3" t="s">
        <v>142</v>
      </c>
      <c r="I27" s="3"/>
      <c r="J27" s="3" t="s">
        <v>145</v>
      </c>
      <c r="K27" s="112"/>
      <c r="L27" s="3">
        <v>18</v>
      </c>
      <c r="M27" s="3"/>
      <c r="N27" s="3">
        <v>18</v>
      </c>
      <c r="O27" s="3"/>
      <c r="P27" s="3">
        <v>5</v>
      </c>
      <c r="Q27" s="3"/>
      <c r="R27" s="3">
        <v>4862100</v>
      </c>
      <c r="S27" s="3"/>
      <c r="T27" s="3">
        <v>4759637</v>
      </c>
      <c r="U27" s="3"/>
      <c r="V27" s="3">
        <v>0</v>
      </c>
      <c r="W27" s="3"/>
      <c r="X27" s="3">
        <v>0</v>
      </c>
      <c r="Y27" s="3"/>
      <c r="Z27" s="3">
        <v>0</v>
      </c>
      <c r="AA27" s="3"/>
      <c r="AB27" s="3">
        <v>0</v>
      </c>
      <c r="AC27" s="3"/>
      <c r="AD27" s="3">
        <v>5</v>
      </c>
      <c r="AE27" s="3"/>
      <c r="AF27" s="3">
        <v>931274</v>
      </c>
      <c r="AG27" s="3"/>
      <c r="AH27" s="3">
        <v>4862100</v>
      </c>
      <c r="AI27" s="3"/>
      <c r="AJ27" s="3">
        <v>4655526</v>
      </c>
      <c r="AK27" s="2"/>
      <c r="AL27" s="67">
        <f>AJ27/'سرمایه گذاری ها'!$O$17</f>
        <v>1.6762182907810252E-5</v>
      </c>
    </row>
    <row r="28" spans="2:38" ht="21.75" x14ac:dyDescent="0.6">
      <c r="B28" s="3" t="s">
        <v>122</v>
      </c>
      <c r="C28" s="112"/>
      <c r="D28" s="3" t="s">
        <v>95</v>
      </c>
      <c r="E28" s="3"/>
      <c r="F28" s="3" t="s">
        <v>95</v>
      </c>
      <c r="G28" s="112"/>
      <c r="H28" s="3" t="s">
        <v>60</v>
      </c>
      <c r="I28" s="3"/>
      <c r="J28" s="3" t="s">
        <v>190</v>
      </c>
      <c r="K28" s="112"/>
      <c r="L28" s="3">
        <v>0</v>
      </c>
      <c r="M28" s="3"/>
      <c r="N28" s="3">
        <v>0</v>
      </c>
      <c r="O28" s="3"/>
      <c r="P28" s="3">
        <v>1200</v>
      </c>
      <c r="Q28" s="3"/>
      <c r="R28" s="3">
        <v>908801684</v>
      </c>
      <c r="S28" s="3"/>
      <c r="T28" s="3">
        <v>907455493</v>
      </c>
      <c r="U28" s="3"/>
      <c r="V28" s="3">
        <v>0</v>
      </c>
      <c r="W28" s="3"/>
      <c r="X28" s="3">
        <v>0</v>
      </c>
      <c r="Y28" s="3"/>
      <c r="Z28" s="3">
        <v>1200</v>
      </c>
      <c r="AA28" s="3"/>
      <c r="AB28" s="3">
        <v>928667651</v>
      </c>
      <c r="AC28" s="3"/>
      <c r="AD28" s="3">
        <v>0</v>
      </c>
      <c r="AE28" s="3"/>
      <c r="AF28" s="3">
        <v>0</v>
      </c>
      <c r="AG28" s="3"/>
      <c r="AH28" s="3">
        <v>0</v>
      </c>
      <c r="AI28" s="3"/>
      <c r="AJ28" s="3">
        <v>0</v>
      </c>
      <c r="AK28" s="2"/>
      <c r="AL28" s="67">
        <f>AJ28/'سرمایه گذاری ها'!$O$17</f>
        <v>0</v>
      </c>
    </row>
    <row r="29" spans="2:38" ht="21.75" x14ac:dyDescent="0.6">
      <c r="B29" s="3" t="s">
        <v>215</v>
      </c>
      <c r="C29" s="112"/>
      <c r="D29" s="3" t="s">
        <v>95</v>
      </c>
      <c r="E29" s="3"/>
      <c r="F29" s="3" t="s">
        <v>95</v>
      </c>
      <c r="G29" s="112"/>
      <c r="H29" s="3" t="s">
        <v>162</v>
      </c>
      <c r="I29" s="3"/>
      <c r="J29" s="3" t="s">
        <v>216</v>
      </c>
      <c r="K29" s="112"/>
      <c r="L29" s="3">
        <v>0</v>
      </c>
      <c r="M29" s="3"/>
      <c r="N29" s="3">
        <v>0</v>
      </c>
      <c r="O29" s="3"/>
      <c r="P29" s="3">
        <v>10000</v>
      </c>
      <c r="Q29" s="3"/>
      <c r="R29" s="3">
        <v>9711759937</v>
      </c>
      <c r="S29" s="3"/>
      <c r="T29" s="3">
        <v>9165008541</v>
      </c>
      <c r="U29" s="3"/>
      <c r="V29" s="3">
        <v>0</v>
      </c>
      <c r="W29" s="3"/>
      <c r="X29" s="3">
        <v>0</v>
      </c>
      <c r="Y29" s="3"/>
      <c r="Z29" s="3">
        <v>10000</v>
      </c>
      <c r="AA29" s="3"/>
      <c r="AB29" s="3">
        <v>10000000000</v>
      </c>
      <c r="AC29" s="3"/>
      <c r="AD29" s="3">
        <v>0</v>
      </c>
      <c r="AE29" s="3"/>
      <c r="AF29" s="3">
        <v>0</v>
      </c>
      <c r="AG29" s="3"/>
      <c r="AH29" s="3">
        <v>0</v>
      </c>
      <c r="AI29" s="3"/>
      <c r="AJ29" s="3">
        <v>0</v>
      </c>
      <c r="AK29" s="2"/>
      <c r="AL29" s="67">
        <f>AJ29/'سرمایه گذاری ها'!$O$17</f>
        <v>0</v>
      </c>
    </row>
    <row r="30" spans="2:38" ht="21.75" x14ac:dyDescent="0.6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2"/>
      <c r="AL30" s="67"/>
    </row>
    <row r="31" spans="2:38" ht="27" thickBot="1" x14ac:dyDescent="0.65">
      <c r="B31" s="140" t="s">
        <v>80</v>
      </c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2"/>
      <c r="P31" s="74">
        <f>SUM(P13:P30)</f>
        <v>170799</v>
      </c>
      <c r="Q31" s="28"/>
      <c r="R31" s="74">
        <f>SUM(R13:R30)</f>
        <v>120608490239</v>
      </c>
      <c r="S31" s="28"/>
      <c r="T31" s="74">
        <f>SUM(T13:T30)</f>
        <v>121687290312</v>
      </c>
      <c r="U31" s="28"/>
      <c r="V31" s="74">
        <f>SUM(V13:V30)</f>
        <v>0</v>
      </c>
      <c r="W31" s="28"/>
      <c r="X31" s="74">
        <f>SUM(X13:X30)</f>
        <v>0</v>
      </c>
      <c r="Y31" s="28"/>
      <c r="Z31" s="74">
        <f>SUM(Z13:Z30)</f>
        <v>12900</v>
      </c>
      <c r="AA31" s="28"/>
      <c r="AB31" s="74">
        <f>SUM(AB13:AB30)</f>
        <v>12320475342</v>
      </c>
      <c r="AC31" s="28"/>
      <c r="AD31" s="74">
        <f>SUM(AD13:AD30)</f>
        <v>157899</v>
      </c>
      <c r="AE31" s="75"/>
      <c r="AF31" s="74"/>
      <c r="AG31" s="28"/>
      <c r="AH31" s="74">
        <f>SUM(AH13:AH30)</f>
        <v>108722889432</v>
      </c>
      <c r="AI31" s="28"/>
      <c r="AJ31" s="74">
        <f>SUM(AJ13:AJ30)</f>
        <v>115957708163</v>
      </c>
      <c r="AK31" s="28"/>
      <c r="AL31" s="88">
        <f>SUM(AL13:AL30)</f>
        <v>0.41750477041663775</v>
      </c>
    </row>
    <row r="32" spans="2:38" ht="21" customHeight="1" thickTop="1" x14ac:dyDescent="0.6"/>
    <row r="38" spans="20:20" ht="33" x14ac:dyDescent="0.8">
      <c r="T38" s="59">
        <v>4</v>
      </c>
    </row>
  </sheetData>
  <sortState xmlns:xlrd2="http://schemas.microsoft.com/office/spreadsheetml/2017/richdata2" ref="B13:AJ29">
    <sortCondition descending="1" ref="AJ13:AJ29"/>
  </sortState>
  <mergeCells count="29">
    <mergeCell ref="B31:N31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0"/>
  <sheetViews>
    <sheetView rightToLeft="1" view="pageBreakPreview" zoomScale="60" zoomScaleNormal="70" workbookViewId="0">
      <selection activeCell="F18" sqref="F18"/>
    </sheetView>
  </sheetViews>
  <sheetFormatPr defaultRowHeight="21" x14ac:dyDescent="0.6"/>
  <cols>
    <col min="1" max="1" width="4.7109375" style="1" customWidth="1"/>
    <col min="2" max="2" width="63.855468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7.85546875" style="1" customWidth="1"/>
    <col min="7" max="7" width="1" style="1" customWidth="1"/>
    <col min="8" max="8" width="10.140625" style="1" customWidth="1"/>
    <col min="9" max="9" width="1" style="1" customWidth="1"/>
    <col min="10" max="10" width="14.42578125" style="1" customWidth="1"/>
    <col min="11" max="11" width="1" style="1" customWidth="1"/>
    <col min="12" max="12" width="13.5703125" style="1" bestFit="1" customWidth="1"/>
    <col min="13" max="13" width="1" style="1" customWidth="1"/>
    <col min="14" max="14" width="19.140625" style="1" customWidth="1"/>
    <col min="15" max="15" width="1" style="1" customWidth="1"/>
    <col min="16" max="16" width="21.140625" style="1" customWidth="1"/>
    <col min="17" max="17" width="1" style="1" customWidth="1"/>
    <col min="18" max="18" width="13.5703125" style="1" bestFit="1" customWidth="1"/>
    <col min="19" max="19" width="1" style="1" customWidth="1"/>
    <col min="20" max="20" width="20.85546875" style="1" bestFit="1" customWidth="1"/>
    <col min="21" max="21" width="1" style="1" customWidth="1"/>
    <col min="22" max="22" width="13.5703125" style="1" bestFit="1" customWidth="1"/>
    <col min="23" max="23" width="1" style="1" customWidth="1"/>
    <col min="24" max="24" width="20.85546875" style="1" bestFit="1" customWidth="1"/>
    <col min="25" max="25" width="1" style="1" customWidth="1"/>
    <col min="26" max="26" width="13.5703125" style="1" bestFit="1" customWidth="1"/>
    <col min="27" max="27" width="1" style="1" customWidth="1"/>
    <col min="28" max="28" width="20.140625" style="1" customWidth="1"/>
    <col min="29" max="29" width="1" style="1" customWidth="1"/>
    <col min="30" max="30" width="20.140625" style="1" customWidth="1"/>
    <col min="31" max="31" width="1" style="1" customWidth="1"/>
    <col min="32" max="32" width="16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41" t="s">
        <v>116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2:32" ht="39" x14ac:dyDescent="0.6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</row>
    <row r="4" spans="2:32" ht="39" x14ac:dyDescent="0.6">
      <c r="B4" s="141" t="s">
        <v>229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</row>
    <row r="5" spans="2:32" ht="39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</row>
    <row r="6" spans="2:32" ht="39" x14ac:dyDescent="0.6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105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26" t="s">
        <v>32</v>
      </c>
      <c r="C10" s="126" t="s">
        <v>32</v>
      </c>
      <c r="D10" s="126" t="s">
        <v>32</v>
      </c>
      <c r="E10" s="126" t="s">
        <v>32</v>
      </c>
      <c r="F10" s="126" t="s">
        <v>32</v>
      </c>
      <c r="G10" s="126" t="s">
        <v>32</v>
      </c>
      <c r="H10" s="126" t="s">
        <v>32</v>
      </c>
      <c r="I10" s="126" t="s">
        <v>32</v>
      </c>
      <c r="J10" s="126" t="s">
        <v>32</v>
      </c>
      <c r="L10" s="126" t="s">
        <v>212</v>
      </c>
      <c r="M10" s="126" t="s">
        <v>2</v>
      </c>
      <c r="N10" s="126" t="s">
        <v>2</v>
      </c>
      <c r="O10" s="126" t="s">
        <v>2</v>
      </c>
      <c r="P10" s="126" t="s">
        <v>2</v>
      </c>
      <c r="R10" s="126" t="s">
        <v>3</v>
      </c>
      <c r="S10" s="126" t="s">
        <v>3</v>
      </c>
      <c r="T10" s="126" t="s">
        <v>3</v>
      </c>
      <c r="U10" s="126" t="s">
        <v>3</v>
      </c>
      <c r="V10" s="126" t="s">
        <v>3</v>
      </c>
      <c r="W10" s="126" t="s">
        <v>3</v>
      </c>
      <c r="X10" s="126" t="s">
        <v>3</v>
      </c>
      <c r="Z10" s="126" t="s">
        <v>230</v>
      </c>
      <c r="AA10" s="126" t="s">
        <v>4</v>
      </c>
      <c r="AB10" s="126" t="s">
        <v>4</v>
      </c>
      <c r="AC10" s="126" t="s">
        <v>4</v>
      </c>
      <c r="AD10" s="126" t="s">
        <v>4</v>
      </c>
      <c r="AE10" s="126" t="s">
        <v>4</v>
      </c>
      <c r="AF10" s="126" t="s">
        <v>4</v>
      </c>
    </row>
    <row r="11" spans="2:32" s="16" customFormat="1" x14ac:dyDescent="0.6">
      <c r="B11" s="127" t="s">
        <v>33</v>
      </c>
      <c r="C11" s="24"/>
      <c r="D11" s="127" t="s">
        <v>87</v>
      </c>
      <c r="E11" s="24"/>
      <c r="F11" s="127" t="s">
        <v>25</v>
      </c>
      <c r="G11" s="24"/>
      <c r="H11" s="127" t="s">
        <v>34</v>
      </c>
      <c r="I11" s="24"/>
      <c r="J11" s="127" t="s">
        <v>22</v>
      </c>
      <c r="L11" s="127" t="s">
        <v>5</v>
      </c>
      <c r="M11" s="24"/>
      <c r="N11" s="127" t="s">
        <v>6</v>
      </c>
      <c r="O11" s="24"/>
      <c r="P11" s="127" t="s">
        <v>7</v>
      </c>
      <c r="R11" s="127" t="s">
        <v>8</v>
      </c>
      <c r="S11" s="127" t="s">
        <v>8</v>
      </c>
      <c r="T11" s="127" t="s">
        <v>8</v>
      </c>
      <c r="U11" s="24"/>
      <c r="V11" s="127" t="s">
        <v>9</v>
      </c>
      <c r="W11" s="127" t="s">
        <v>9</v>
      </c>
      <c r="X11" s="127" t="s">
        <v>9</v>
      </c>
      <c r="Z11" s="127" t="s">
        <v>5</v>
      </c>
      <c r="AA11" s="24"/>
      <c r="AB11" s="127" t="s">
        <v>6</v>
      </c>
      <c r="AC11" s="24"/>
      <c r="AD11" s="127" t="s">
        <v>7</v>
      </c>
      <c r="AE11" s="24"/>
      <c r="AF11" s="127" t="s">
        <v>35</v>
      </c>
    </row>
    <row r="12" spans="2:32" s="16" customFormat="1" ht="74.25" customHeight="1" x14ac:dyDescent="0.6">
      <c r="B12" s="128" t="s">
        <v>33</v>
      </c>
      <c r="C12" s="25"/>
      <c r="D12" s="128" t="s">
        <v>24</v>
      </c>
      <c r="E12" s="25"/>
      <c r="F12" s="128" t="s">
        <v>25</v>
      </c>
      <c r="G12" s="25"/>
      <c r="H12" s="128" t="s">
        <v>34</v>
      </c>
      <c r="I12" s="25"/>
      <c r="J12" s="128" t="s">
        <v>22</v>
      </c>
      <c r="L12" s="128" t="s">
        <v>5</v>
      </c>
      <c r="M12" s="25"/>
      <c r="N12" s="128" t="s">
        <v>6</v>
      </c>
      <c r="O12" s="25"/>
      <c r="P12" s="128" t="s">
        <v>7</v>
      </c>
      <c r="R12" s="128" t="s">
        <v>5</v>
      </c>
      <c r="S12" s="25"/>
      <c r="T12" s="128" t="s">
        <v>6</v>
      </c>
      <c r="U12" s="25"/>
      <c r="V12" s="128" t="s">
        <v>5</v>
      </c>
      <c r="W12" s="25"/>
      <c r="X12" s="128" t="s">
        <v>12</v>
      </c>
      <c r="Z12" s="128" t="s">
        <v>5</v>
      </c>
      <c r="AA12" s="25"/>
      <c r="AB12" s="128" t="s">
        <v>6</v>
      </c>
      <c r="AC12" s="25"/>
      <c r="AD12" s="128" t="s">
        <v>7</v>
      </c>
      <c r="AE12" s="25"/>
      <c r="AF12" s="128" t="s">
        <v>35</v>
      </c>
    </row>
    <row r="13" spans="2:32" s="16" customFormat="1" ht="32.25" customHeight="1" x14ac:dyDescent="0.6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26"/>
      <c r="AF13" s="70"/>
    </row>
    <row r="14" spans="2:32" ht="27" thickBot="1" x14ac:dyDescent="0.7">
      <c r="B14" s="142" t="s">
        <v>80</v>
      </c>
      <c r="C14" s="142"/>
      <c r="D14" s="142"/>
      <c r="E14" s="142"/>
      <c r="F14" s="142"/>
      <c r="G14" s="142"/>
      <c r="H14" s="142"/>
      <c r="I14" s="142"/>
      <c r="J14" s="142"/>
      <c r="K14" s="2"/>
      <c r="L14" s="69">
        <f>SUM(L13:L13)</f>
        <v>0</v>
      </c>
      <c r="M14" s="26"/>
      <c r="N14" s="69">
        <f>SUM(N13:N13)</f>
        <v>0</v>
      </c>
      <c r="O14" s="26"/>
      <c r="P14" s="69">
        <f>SUM(P13:P13)</f>
        <v>0</v>
      </c>
      <c r="Q14" s="26"/>
      <c r="R14" s="69">
        <v>0</v>
      </c>
      <c r="S14" s="26"/>
      <c r="T14" s="69">
        <v>0</v>
      </c>
      <c r="U14" s="26"/>
      <c r="V14" s="69">
        <f>SUM(V13:V13)</f>
        <v>0</v>
      </c>
      <c r="W14" s="26"/>
      <c r="X14" s="69">
        <f>SUM(X13:X13)</f>
        <v>0</v>
      </c>
      <c r="Y14" s="26"/>
      <c r="Z14" s="69">
        <f>SUM(Z13:Z13)</f>
        <v>0</v>
      </c>
      <c r="AA14" s="26"/>
      <c r="AB14" s="69">
        <f>SUM(AB13:AB13)</f>
        <v>0</v>
      </c>
      <c r="AC14" s="26"/>
      <c r="AD14" s="69">
        <f>SUM(AD13:AD13)</f>
        <v>0</v>
      </c>
      <c r="AE14" s="26"/>
      <c r="AF14" s="90">
        <f>SUM(AF13:AF13)</f>
        <v>0</v>
      </c>
    </row>
    <row r="15" spans="2:32" ht="21.75" thickTop="1" x14ac:dyDescent="0.6"/>
    <row r="20" spans="16:16" ht="33" x14ac:dyDescent="0.8">
      <c r="P20" s="59">
        <v>5</v>
      </c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33"/>
  <sheetViews>
    <sheetView rightToLeft="1" view="pageBreakPreview" zoomScale="60" zoomScaleNormal="100" workbookViewId="0">
      <selection activeCell="T32" sqref="T32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20.140625" style="2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2:28" ht="29.25" customHeight="1" x14ac:dyDescent="0.55000000000000004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2:28" ht="29.25" customHeight="1" x14ac:dyDescent="0.55000000000000004">
      <c r="B4" s="124" t="s">
        <v>229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93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25" t="s">
        <v>36</v>
      </c>
      <c r="D8" s="126" t="s">
        <v>37</v>
      </c>
      <c r="E8" s="126" t="s">
        <v>37</v>
      </c>
      <c r="F8" s="126" t="s">
        <v>37</v>
      </c>
      <c r="G8" s="126" t="s">
        <v>37</v>
      </c>
      <c r="H8" s="126" t="s">
        <v>37</v>
      </c>
      <c r="I8" s="126" t="s">
        <v>37</v>
      </c>
      <c r="J8" s="126" t="s">
        <v>37</v>
      </c>
      <c r="L8" s="126" t="s">
        <v>212</v>
      </c>
      <c r="N8" s="126" t="s">
        <v>3</v>
      </c>
      <c r="O8" s="126" t="s">
        <v>3</v>
      </c>
      <c r="P8" s="126" t="s">
        <v>3</v>
      </c>
      <c r="R8" s="126" t="s">
        <v>230</v>
      </c>
      <c r="S8" s="126" t="s">
        <v>4</v>
      </c>
      <c r="T8" s="126" t="s">
        <v>4</v>
      </c>
    </row>
    <row r="9" spans="2:28" s="4" customFormat="1" ht="63.75" customHeight="1" x14ac:dyDescent="0.55000000000000004">
      <c r="B9" s="145" t="s">
        <v>36</v>
      </c>
      <c r="D9" s="143" t="s">
        <v>191</v>
      </c>
      <c r="E9" s="42"/>
      <c r="F9" s="143" t="s">
        <v>38</v>
      </c>
      <c r="G9" s="42"/>
      <c r="H9" s="143" t="s">
        <v>39</v>
      </c>
      <c r="I9" s="42"/>
      <c r="J9" s="143" t="s">
        <v>25</v>
      </c>
      <c r="L9" s="143" t="s">
        <v>40</v>
      </c>
      <c r="N9" s="143" t="s">
        <v>41</v>
      </c>
      <c r="O9" s="42"/>
      <c r="P9" s="143" t="s">
        <v>42</v>
      </c>
      <c r="R9" s="143" t="s">
        <v>40</v>
      </c>
      <c r="S9" s="42"/>
      <c r="T9" s="144" t="s">
        <v>35</v>
      </c>
    </row>
    <row r="10" spans="2:28" s="4" customFormat="1" ht="21.75" customHeight="1" x14ac:dyDescent="0.55000000000000004">
      <c r="B10" s="5" t="s">
        <v>197</v>
      </c>
      <c r="C10" s="5"/>
      <c r="D10" s="30" t="s">
        <v>198</v>
      </c>
      <c r="E10" s="5"/>
      <c r="F10" s="5" t="s">
        <v>100</v>
      </c>
      <c r="G10" s="5"/>
      <c r="H10" s="5" t="s">
        <v>199</v>
      </c>
      <c r="I10" s="5"/>
      <c r="J10" s="31">
        <v>22</v>
      </c>
      <c r="K10" s="5"/>
      <c r="L10" s="31">
        <v>27000000000</v>
      </c>
      <c r="M10" s="5"/>
      <c r="N10" s="31">
        <v>0</v>
      </c>
      <c r="O10" s="5"/>
      <c r="P10" s="31">
        <v>0</v>
      </c>
      <c r="Q10" s="5"/>
      <c r="R10" s="31">
        <v>27000000000</v>
      </c>
      <c r="S10" s="5"/>
      <c r="T10" s="34">
        <f>R10/'سرمایه گذاری ها'!$O$17</f>
        <v>9.7213276976839305E-2</v>
      </c>
    </row>
    <row r="11" spans="2:28" s="4" customFormat="1" ht="21.75" customHeight="1" x14ac:dyDescent="0.55000000000000004">
      <c r="B11" s="5" t="s">
        <v>246</v>
      </c>
      <c r="C11" s="5"/>
      <c r="D11" s="30" t="s">
        <v>247</v>
      </c>
      <c r="E11" s="5"/>
      <c r="F11" s="5" t="s">
        <v>100</v>
      </c>
      <c r="G11" s="5"/>
      <c r="H11" s="5" t="s">
        <v>248</v>
      </c>
      <c r="I11" s="5"/>
      <c r="J11" s="31">
        <v>23</v>
      </c>
      <c r="K11" s="5"/>
      <c r="L11" s="31">
        <v>0</v>
      </c>
      <c r="M11" s="5"/>
      <c r="N11" s="31">
        <v>26000000000</v>
      </c>
      <c r="O11" s="5"/>
      <c r="P11" s="31">
        <v>0</v>
      </c>
      <c r="Q11" s="5"/>
      <c r="R11" s="31">
        <v>26000000000</v>
      </c>
      <c r="S11" s="5"/>
      <c r="T11" s="34">
        <f>R11/'سرمایه گذاری ها'!$O$17</f>
        <v>9.3612785236956375E-2</v>
      </c>
    </row>
    <row r="12" spans="2:28" s="4" customFormat="1" ht="21.75" customHeight="1" x14ac:dyDescent="0.55000000000000004">
      <c r="B12" s="5" t="s">
        <v>200</v>
      </c>
      <c r="C12" s="5"/>
      <c r="D12" s="30" t="s">
        <v>201</v>
      </c>
      <c r="E12" s="5"/>
      <c r="F12" s="5" t="s">
        <v>100</v>
      </c>
      <c r="G12" s="5"/>
      <c r="H12" s="5" t="s">
        <v>189</v>
      </c>
      <c r="I12" s="5"/>
      <c r="J12" s="31">
        <v>22</v>
      </c>
      <c r="K12" s="5"/>
      <c r="L12" s="31">
        <v>20000000000</v>
      </c>
      <c r="M12" s="5"/>
      <c r="N12" s="31">
        <v>0</v>
      </c>
      <c r="O12" s="5"/>
      <c r="P12" s="31">
        <v>0</v>
      </c>
      <c r="Q12" s="5"/>
      <c r="R12" s="31">
        <v>20000000000</v>
      </c>
      <c r="S12" s="5"/>
      <c r="T12" s="34">
        <f>R12/'سرمایه گذاری ها'!$O$17</f>
        <v>7.2009834797658739E-2</v>
      </c>
    </row>
    <row r="13" spans="2:28" s="4" customFormat="1" ht="21.75" customHeight="1" x14ac:dyDescent="0.55000000000000004">
      <c r="B13" s="5" t="s">
        <v>200</v>
      </c>
      <c r="C13" s="5"/>
      <c r="D13" s="30" t="s">
        <v>204</v>
      </c>
      <c r="E13" s="5"/>
      <c r="F13" s="5" t="s">
        <v>100</v>
      </c>
      <c r="G13" s="5"/>
      <c r="H13" s="5" t="s">
        <v>205</v>
      </c>
      <c r="I13" s="5"/>
      <c r="J13" s="31">
        <v>22</v>
      </c>
      <c r="K13" s="5"/>
      <c r="L13" s="31">
        <v>15000000000</v>
      </c>
      <c r="M13" s="5"/>
      <c r="N13" s="31">
        <v>0</v>
      </c>
      <c r="O13" s="5"/>
      <c r="P13" s="31">
        <v>0</v>
      </c>
      <c r="Q13" s="5"/>
      <c r="R13" s="31">
        <v>15000000000</v>
      </c>
      <c r="S13" s="5"/>
      <c r="T13" s="34">
        <f>R13/'سرمایه گذاری ها'!$O$17</f>
        <v>5.4007376098244061E-2</v>
      </c>
    </row>
    <row r="14" spans="2:28" s="4" customFormat="1" ht="21.75" customHeight="1" x14ac:dyDescent="0.55000000000000004">
      <c r="B14" s="5" t="s">
        <v>99</v>
      </c>
      <c r="C14" s="5"/>
      <c r="D14" s="30" t="s">
        <v>129</v>
      </c>
      <c r="E14" s="5"/>
      <c r="F14" s="5" t="s">
        <v>43</v>
      </c>
      <c r="G14" s="5"/>
      <c r="H14" s="5" t="s">
        <v>130</v>
      </c>
      <c r="I14" s="5"/>
      <c r="J14" s="31">
        <v>0</v>
      </c>
      <c r="K14" s="5"/>
      <c r="L14" s="31">
        <v>6800768472</v>
      </c>
      <c r="M14" s="5"/>
      <c r="N14" s="31">
        <v>10000018472</v>
      </c>
      <c r="O14" s="5"/>
      <c r="P14" s="31">
        <v>6800018472</v>
      </c>
      <c r="Q14" s="5"/>
      <c r="R14" s="31">
        <v>10000768472</v>
      </c>
      <c r="S14" s="5"/>
      <c r="T14" s="34">
        <f>R14/'سرمایه گذاری ها'!$O$17</f>
        <v>3.6007684275917703E-2</v>
      </c>
    </row>
    <row r="15" spans="2:28" s="4" customFormat="1" ht="21.75" customHeight="1" x14ac:dyDescent="0.55000000000000004">
      <c r="B15" s="5" t="s">
        <v>197</v>
      </c>
      <c r="C15" s="5"/>
      <c r="D15" s="30" t="s">
        <v>206</v>
      </c>
      <c r="E15" s="5"/>
      <c r="F15" s="5" t="s">
        <v>100</v>
      </c>
      <c r="G15" s="5"/>
      <c r="H15" s="5" t="s">
        <v>207</v>
      </c>
      <c r="I15" s="5"/>
      <c r="J15" s="31">
        <v>22</v>
      </c>
      <c r="K15" s="5"/>
      <c r="L15" s="31">
        <v>10000000000</v>
      </c>
      <c r="M15" s="5"/>
      <c r="N15" s="31">
        <v>0</v>
      </c>
      <c r="O15" s="5"/>
      <c r="P15" s="31">
        <v>0</v>
      </c>
      <c r="Q15" s="5"/>
      <c r="R15" s="31">
        <v>10000000000</v>
      </c>
      <c r="S15" s="5"/>
      <c r="T15" s="34">
        <f>R15/'سرمایه گذاری ها'!$O$17</f>
        <v>3.600491739882937E-2</v>
      </c>
    </row>
    <row r="16" spans="2:28" s="4" customFormat="1" ht="21.75" customHeight="1" x14ac:dyDescent="0.55000000000000004">
      <c r="B16" s="5" t="s">
        <v>246</v>
      </c>
      <c r="C16" s="5"/>
      <c r="D16" s="30" t="s">
        <v>249</v>
      </c>
      <c r="E16" s="5"/>
      <c r="F16" s="5" t="s">
        <v>100</v>
      </c>
      <c r="G16" s="5"/>
      <c r="H16" s="5" t="s">
        <v>250</v>
      </c>
      <c r="I16" s="5"/>
      <c r="J16" s="31">
        <v>23</v>
      </c>
      <c r="K16" s="5"/>
      <c r="L16" s="31">
        <v>0</v>
      </c>
      <c r="M16" s="5"/>
      <c r="N16" s="31">
        <v>4000000000</v>
      </c>
      <c r="O16" s="5"/>
      <c r="P16" s="31">
        <v>0</v>
      </c>
      <c r="Q16" s="5"/>
      <c r="R16" s="31">
        <v>4000000000</v>
      </c>
      <c r="S16" s="5"/>
      <c r="T16" s="34">
        <f>R16/'سرمایه گذاری ها'!$O$17</f>
        <v>1.440196695953175E-2</v>
      </c>
    </row>
    <row r="17" spans="2:20" s="4" customFormat="1" ht="21.75" customHeight="1" x14ac:dyDescent="0.55000000000000004">
      <c r="B17" s="5" t="s">
        <v>151</v>
      </c>
      <c r="C17" s="5"/>
      <c r="D17" s="30" t="s">
        <v>152</v>
      </c>
      <c r="E17" s="5"/>
      <c r="F17" s="5" t="s">
        <v>43</v>
      </c>
      <c r="G17" s="5"/>
      <c r="H17" s="5" t="s">
        <v>153</v>
      </c>
      <c r="I17" s="5"/>
      <c r="J17" s="31">
        <v>0</v>
      </c>
      <c r="K17" s="5"/>
      <c r="L17" s="31">
        <v>10173452344</v>
      </c>
      <c r="M17" s="5"/>
      <c r="N17" s="31">
        <v>54128992955</v>
      </c>
      <c r="O17" s="5"/>
      <c r="P17" s="31">
        <v>60774656090</v>
      </c>
      <c r="Q17" s="5"/>
      <c r="R17" s="31">
        <v>3527789209</v>
      </c>
      <c r="S17" s="5"/>
      <c r="T17" s="34">
        <f>R17/'سرمایه گذاری ها'!$O$17</f>
        <v>1.2701775907052661E-2</v>
      </c>
    </row>
    <row r="18" spans="2:20" s="4" customFormat="1" ht="21.75" customHeight="1" x14ac:dyDescent="0.55000000000000004">
      <c r="B18" s="5" t="s">
        <v>102</v>
      </c>
      <c r="C18" s="5"/>
      <c r="D18" s="30" t="s">
        <v>138</v>
      </c>
      <c r="E18" s="5"/>
      <c r="F18" s="5" t="s">
        <v>43</v>
      </c>
      <c r="G18" s="5"/>
      <c r="H18" s="5" t="s">
        <v>139</v>
      </c>
      <c r="I18" s="5"/>
      <c r="J18" s="31">
        <v>0</v>
      </c>
      <c r="K18" s="5"/>
      <c r="L18" s="31">
        <v>8730135</v>
      </c>
      <c r="M18" s="5"/>
      <c r="N18" s="31">
        <v>0</v>
      </c>
      <c r="O18" s="5"/>
      <c r="P18" s="31">
        <v>420000</v>
      </c>
      <c r="Q18" s="5"/>
      <c r="R18" s="31">
        <v>8310135</v>
      </c>
      <c r="S18" s="5"/>
      <c r="T18" s="34">
        <f>R18/'سرمایه گذاری ها'!$O$17</f>
        <v>2.9920572424812095E-5</v>
      </c>
    </row>
    <row r="19" spans="2:20" s="4" customFormat="1" ht="21.75" customHeight="1" x14ac:dyDescent="0.55000000000000004">
      <c r="B19" s="5" t="s">
        <v>103</v>
      </c>
      <c r="C19" s="5"/>
      <c r="D19" s="30" t="s">
        <v>125</v>
      </c>
      <c r="E19" s="5"/>
      <c r="F19" s="5" t="s">
        <v>43</v>
      </c>
      <c r="G19" s="5"/>
      <c r="H19" s="5" t="s">
        <v>126</v>
      </c>
      <c r="I19" s="5"/>
      <c r="J19" s="31">
        <v>0</v>
      </c>
      <c r="K19" s="5"/>
      <c r="L19" s="31">
        <v>8702616</v>
      </c>
      <c r="M19" s="5"/>
      <c r="N19" s="31">
        <v>34816</v>
      </c>
      <c r="O19" s="5"/>
      <c r="P19" s="31">
        <v>504000</v>
      </c>
      <c r="Q19" s="5"/>
      <c r="R19" s="31">
        <v>8233432</v>
      </c>
      <c r="S19" s="5"/>
      <c r="T19" s="34">
        <f>R19/'سرمایه گذاری ها'!$O$17</f>
        <v>2.9644403906887851E-5</v>
      </c>
    </row>
    <row r="20" spans="2:20" s="4" customFormat="1" ht="21.75" customHeight="1" x14ac:dyDescent="0.55000000000000004">
      <c r="B20" s="5" t="s">
        <v>131</v>
      </c>
      <c r="C20" s="5"/>
      <c r="D20" s="30" t="s">
        <v>132</v>
      </c>
      <c r="E20" s="5"/>
      <c r="F20" s="5" t="s">
        <v>43</v>
      </c>
      <c r="G20" s="5"/>
      <c r="H20" s="5" t="s">
        <v>133</v>
      </c>
      <c r="I20" s="5"/>
      <c r="J20" s="31">
        <v>0</v>
      </c>
      <c r="K20" s="5"/>
      <c r="L20" s="31">
        <v>1623955</v>
      </c>
      <c r="M20" s="5"/>
      <c r="N20" s="31">
        <v>4756</v>
      </c>
      <c r="O20" s="5"/>
      <c r="P20" s="31">
        <v>504000</v>
      </c>
      <c r="Q20" s="5"/>
      <c r="R20" s="31">
        <v>1124711</v>
      </c>
      <c r="S20" s="5"/>
      <c r="T20" s="34">
        <f>R20/'سرمایه گذاری ها'!$O$17</f>
        <v>4.0495126652554783E-6</v>
      </c>
    </row>
    <row r="21" spans="2:20" s="4" customFormat="1" ht="21.75" customHeight="1" x14ac:dyDescent="0.55000000000000004">
      <c r="B21" s="5" t="s">
        <v>99</v>
      </c>
      <c r="C21" s="5"/>
      <c r="D21" s="30" t="s">
        <v>134</v>
      </c>
      <c r="E21" s="5"/>
      <c r="F21" s="5" t="s">
        <v>100</v>
      </c>
      <c r="G21" s="5"/>
      <c r="H21" s="5" t="s">
        <v>130</v>
      </c>
      <c r="I21" s="5"/>
      <c r="J21" s="31">
        <v>18</v>
      </c>
      <c r="K21" s="5"/>
      <c r="L21" s="31">
        <v>1000000</v>
      </c>
      <c r="M21" s="5"/>
      <c r="N21" s="31">
        <v>0</v>
      </c>
      <c r="O21" s="5"/>
      <c r="P21" s="31">
        <v>0</v>
      </c>
      <c r="Q21" s="5"/>
      <c r="R21" s="31">
        <v>1000000</v>
      </c>
      <c r="S21" s="5"/>
      <c r="T21" s="34">
        <f>R21/'سرمایه گذاری ها'!$O$17</f>
        <v>3.6004917398829373E-6</v>
      </c>
    </row>
    <row r="22" spans="2:20" s="4" customFormat="1" ht="21.75" customHeight="1" x14ac:dyDescent="0.55000000000000004">
      <c r="B22" s="5" t="s">
        <v>99</v>
      </c>
      <c r="C22" s="5"/>
      <c r="D22" s="30" t="s">
        <v>156</v>
      </c>
      <c r="E22" s="5"/>
      <c r="F22" s="5" t="s">
        <v>157</v>
      </c>
      <c r="G22" s="5"/>
      <c r="H22" s="5" t="s">
        <v>158</v>
      </c>
      <c r="I22" s="5"/>
      <c r="J22" s="31">
        <v>0</v>
      </c>
      <c r="K22" s="5"/>
      <c r="L22" s="31">
        <v>23513070</v>
      </c>
      <c r="M22" s="5"/>
      <c r="N22" s="31">
        <v>0</v>
      </c>
      <c r="O22" s="5"/>
      <c r="P22" s="31">
        <v>22515470</v>
      </c>
      <c r="Q22" s="5"/>
      <c r="R22" s="31">
        <v>997600</v>
      </c>
      <c r="S22" s="5"/>
      <c r="T22" s="34">
        <f>R22/'سرمایه گذاری ها'!$O$17</f>
        <v>3.5918505597072181E-6</v>
      </c>
    </row>
    <row r="23" spans="2:20" s="4" customFormat="1" ht="21.75" customHeight="1" x14ac:dyDescent="0.55000000000000004">
      <c r="B23" s="5" t="s">
        <v>200</v>
      </c>
      <c r="C23" s="5"/>
      <c r="D23" s="30" t="s">
        <v>209</v>
      </c>
      <c r="E23" s="5"/>
      <c r="F23" s="5" t="s">
        <v>43</v>
      </c>
      <c r="G23" s="5"/>
      <c r="H23" s="5" t="s">
        <v>189</v>
      </c>
      <c r="I23" s="5"/>
      <c r="J23" s="31">
        <v>0</v>
      </c>
      <c r="K23" s="5"/>
      <c r="L23" s="31">
        <v>109949233</v>
      </c>
      <c r="M23" s="5"/>
      <c r="N23" s="31">
        <v>760142757</v>
      </c>
      <c r="O23" s="5"/>
      <c r="P23" s="31">
        <v>869095172</v>
      </c>
      <c r="Q23" s="5"/>
      <c r="R23" s="31">
        <v>996818</v>
      </c>
      <c r="S23" s="5"/>
      <c r="T23" s="34">
        <f>R23/'سرمایه گذاری ها'!$O$17</f>
        <v>3.5890349751666298E-6</v>
      </c>
    </row>
    <row r="24" spans="2:20" s="4" customFormat="1" ht="21.75" customHeight="1" x14ac:dyDescent="0.55000000000000004">
      <c r="B24" s="5" t="s">
        <v>44</v>
      </c>
      <c r="C24" s="5"/>
      <c r="D24" s="30" t="s">
        <v>127</v>
      </c>
      <c r="E24" s="5"/>
      <c r="F24" s="5" t="s">
        <v>43</v>
      </c>
      <c r="G24" s="5"/>
      <c r="H24" s="5" t="s">
        <v>128</v>
      </c>
      <c r="I24" s="5"/>
      <c r="J24" s="31">
        <v>0</v>
      </c>
      <c r="K24" s="5"/>
      <c r="L24" s="31">
        <v>750000</v>
      </c>
      <c r="M24" s="5"/>
      <c r="N24" s="31">
        <v>1599603185</v>
      </c>
      <c r="O24" s="5"/>
      <c r="P24" s="31">
        <v>1599393185</v>
      </c>
      <c r="Q24" s="5"/>
      <c r="R24" s="31">
        <v>960000</v>
      </c>
      <c r="S24" s="5"/>
      <c r="T24" s="34">
        <f>R24/'سرمایه گذاری ها'!$O$17</f>
        <v>3.4564720702876198E-6</v>
      </c>
    </row>
    <row r="25" spans="2:20" s="4" customFormat="1" ht="21.75" customHeight="1" x14ac:dyDescent="0.55000000000000004">
      <c r="B25" s="5" t="s">
        <v>197</v>
      </c>
      <c r="C25" s="5"/>
      <c r="D25" s="30" t="s">
        <v>208</v>
      </c>
      <c r="E25" s="5"/>
      <c r="F25" s="5" t="s">
        <v>43</v>
      </c>
      <c r="G25" s="5"/>
      <c r="H25" s="5" t="s">
        <v>203</v>
      </c>
      <c r="I25" s="5"/>
      <c r="J25" s="31">
        <v>0</v>
      </c>
      <c r="K25" s="5"/>
      <c r="L25" s="31">
        <v>978790</v>
      </c>
      <c r="M25" s="5"/>
      <c r="N25" s="31">
        <v>16124657535</v>
      </c>
      <c r="O25" s="5"/>
      <c r="P25" s="31">
        <v>16124679575</v>
      </c>
      <c r="Q25" s="5"/>
      <c r="R25" s="31">
        <v>956750</v>
      </c>
      <c r="S25" s="5"/>
      <c r="T25" s="34">
        <f>R25/'سرمایه گذاری ها'!$O$17</f>
        <v>3.4447704721330003E-6</v>
      </c>
    </row>
    <row r="26" spans="2:20" s="4" customFormat="1" ht="21.75" customHeight="1" x14ac:dyDescent="0.55000000000000004">
      <c r="B26" s="5" t="s">
        <v>154</v>
      </c>
      <c r="C26" s="5"/>
      <c r="D26" s="30" t="s">
        <v>155</v>
      </c>
      <c r="E26" s="5"/>
      <c r="F26" s="5" t="s">
        <v>43</v>
      </c>
      <c r="G26" s="5"/>
      <c r="H26" s="5" t="s">
        <v>153</v>
      </c>
      <c r="I26" s="5"/>
      <c r="J26" s="31">
        <v>0</v>
      </c>
      <c r="K26" s="5"/>
      <c r="L26" s="31">
        <v>982409</v>
      </c>
      <c r="M26" s="5"/>
      <c r="N26" s="31">
        <v>2032</v>
      </c>
      <c r="O26" s="5"/>
      <c r="P26" s="31">
        <v>504000</v>
      </c>
      <c r="Q26" s="5"/>
      <c r="R26" s="31">
        <v>480441</v>
      </c>
      <c r="S26" s="5"/>
      <c r="T26" s="34">
        <f>R26/'سرمایه گذاری ها'!$O$17</f>
        <v>1.7298238520010982E-6</v>
      </c>
    </row>
    <row r="27" spans="2:20" s="4" customFormat="1" ht="21.75" customHeight="1" x14ac:dyDescent="0.55000000000000004">
      <c r="B27" s="5" t="s">
        <v>123</v>
      </c>
      <c r="C27" s="5"/>
      <c r="D27" s="30" t="s">
        <v>124</v>
      </c>
      <c r="E27" s="5"/>
      <c r="F27" s="5" t="s">
        <v>43</v>
      </c>
      <c r="G27" s="5"/>
      <c r="H27" s="5" t="s">
        <v>101</v>
      </c>
      <c r="I27" s="5"/>
      <c r="J27" s="31">
        <v>0</v>
      </c>
      <c r="K27" s="5"/>
      <c r="L27" s="31">
        <v>382815</v>
      </c>
      <c r="M27" s="5"/>
      <c r="N27" s="31">
        <v>38692</v>
      </c>
      <c r="O27" s="5"/>
      <c r="P27" s="31">
        <v>0</v>
      </c>
      <c r="Q27" s="5"/>
      <c r="R27" s="31">
        <v>421507</v>
      </c>
      <c r="S27" s="5"/>
      <c r="T27" s="34">
        <f>R27/'سرمایه گذاری ها'!$O$17</f>
        <v>1.5176324718028373E-6</v>
      </c>
    </row>
    <row r="28" spans="2:20" s="4" customFormat="1" ht="21.75" customHeight="1" x14ac:dyDescent="0.55000000000000004">
      <c r="B28" s="5" t="s">
        <v>246</v>
      </c>
      <c r="C28" s="5"/>
      <c r="D28" s="30" t="s">
        <v>251</v>
      </c>
      <c r="E28" s="5"/>
      <c r="F28" s="5" t="s">
        <v>43</v>
      </c>
      <c r="G28" s="5"/>
      <c r="H28" s="5" t="s">
        <v>248</v>
      </c>
      <c r="I28" s="5"/>
      <c r="J28" s="31">
        <v>0</v>
      </c>
      <c r="K28" s="5"/>
      <c r="L28" s="31">
        <v>0</v>
      </c>
      <c r="M28" s="5"/>
      <c r="N28" s="31">
        <v>30001000000</v>
      </c>
      <c r="O28" s="5"/>
      <c r="P28" s="31">
        <v>30000880000</v>
      </c>
      <c r="Q28" s="5"/>
      <c r="R28" s="31">
        <v>120000</v>
      </c>
      <c r="S28" s="5"/>
      <c r="T28" s="34">
        <f>R28/'سرمایه گذاری ها'!$O$17</f>
        <v>4.3205900878595247E-7</v>
      </c>
    </row>
    <row r="29" spans="2:20" s="4" customFormat="1" ht="21.75" customHeight="1" x14ac:dyDescent="0.55000000000000004">
      <c r="B29" s="5" t="s">
        <v>197</v>
      </c>
      <c r="C29" s="5"/>
      <c r="D29" s="30" t="s">
        <v>202</v>
      </c>
      <c r="E29" s="5"/>
      <c r="F29" s="5" t="s">
        <v>100</v>
      </c>
      <c r="G29" s="5"/>
      <c r="H29" s="5" t="s">
        <v>203</v>
      </c>
      <c r="I29" s="5"/>
      <c r="J29" s="31">
        <v>22</v>
      </c>
      <c r="K29" s="5"/>
      <c r="L29" s="31">
        <v>15000000000</v>
      </c>
      <c r="M29" s="5"/>
      <c r="N29" s="31">
        <v>0</v>
      </c>
      <c r="O29" s="5"/>
      <c r="P29" s="31">
        <v>15000000000</v>
      </c>
      <c r="Q29" s="5"/>
      <c r="R29" s="31">
        <v>0</v>
      </c>
      <c r="S29" s="5"/>
      <c r="T29" s="34">
        <f>R29/'سرمایه گذاری ها'!$O$17</f>
        <v>0</v>
      </c>
    </row>
    <row r="30" spans="2:20" s="4" customFormat="1" ht="21.75" customHeight="1" x14ac:dyDescent="0.55000000000000004">
      <c r="B30" s="5"/>
      <c r="C30" s="5"/>
      <c r="D30" s="30"/>
      <c r="E30" s="5"/>
      <c r="F30" s="5"/>
      <c r="G30" s="5"/>
      <c r="H30" s="5"/>
      <c r="I30" s="5"/>
      <c r="J30" s="31"/>
      <c r="K30" s="5"/>
      <c r="L30" s="31"/>
      <c r="M30" s="5"/>
      <c r="N30" s="31"/>
      <c r="O30" s="5"/>
      <c r="P30" s="31"/>
      <c r="Q30" s="5"/>
      <c r="R30" s="31"/>
      <c r="S30" s="5"/>
      <c r="T30" s="34"/>
    </row>
    <row r="31" spans="2:20" ht="21.75" customHeight="1" thickBot="1" x14ac:dyDescent="0.6">
      <c r="B31" s="71" t="s">
        <v>80</v>
      </c>
      <c r="C31" s="71"/>
      <c r="D31" s="71"/>
      <c r="E31" s="71"/>
      <c r="F31" s="71"/>
      <c r="G31" s="71"/>
      <c r="H31" s="71"/>
      <c r="I31" s="71"/>
      <c r="J31" s="71"/>
      <c r="L31" s="10">
        <f>SUM(L10:L30)</f>
        <v>104130833839</v>
      </c>
      <c r="N31" s="10">
        <f>SUM(N10:N30)</f>
        <v>142614495200</v>
      </c>
      <c r="P31" s="10">
        <f>SUM(P10:P30)</f>
        <v>131193169964</v>
      </c>
      <c r="R31" s="10">
        <f>SUM(R10:R30)</f>
        <v>115552159075</v>
      </c>
      <c r="T31" s="33">
        <f>SUM(T10:T30)</f>
        <v>0.4160445942751767</v>
      </c>
    </row>
    <row r="32" spans="2:20" ht="21.75" customHeight="1" thickTop="1" x14ac:dyDescent="0.55000000000000004"/>
    <row r="33" spans="10:10" ht="35.25" customHeight="1" x14ac:dyDescent="0.8">
      <c r="J33" s="59">
        <v>6</v>
      </c>
    </row>
  </sheetData>
  <sortState xmlns:xlrd2="http://schemas.microsoft.com/office/spreadsheetml/2017/richdata2" ref="B10:T29">
    <sortCondition descending="1" ref="R10:R29"/>
  </sortState>
  <mergeCells count="17"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</mergeCells>
  <printOptions horizontalCentered="1" verticalCentered="1"/>
  <pageMargins left="0.2" right="0.2" top="0" bottom="0" header="0" footer="0"/>
  <pageSetup paperSize="9" scale="68" orientation="landscape" r:id="rId1"/>
  <rowBreaks count="2" manualBreakCount="2">
    <brk id="19" max="16383" man="1"/>
    <brk id="2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36"/>
  <sheetViews>
    <sheetView rightToLeft="1" view="pageBreakPreview" topLeftCell="A13" zoomScaleNormal="100" zoomScaleSheetLayoutView="100" workbookViewId="0">
      <selection activeCell="D26" sqref="D26"/>
    </sheetView>
  </sheetViews>
  <sheetFormatPr defaultRowHeight="21" x14ac:dyDescent="0.6"/>
  <cols>
    <col min="1" max="1" width="1.5703125" style="1" customWidth="1"/>
    <col min="2" max="2" width="45.28515625" style="1" customWidth="1"/>
    <col min="3" max="3" width="1" style="1" customWidth="1"/>
    <col min="4" max="4" width="16.7109375" style="1" bestFit="1" customWidth="1"/>
    <col min="5" max="5" width="1" style="1" customWidth="1"/>
    <col min="6" max="6" width="22.5703125" style="1" bestFit="1" customWidth="1"/>
    <col min="7" max="7" width="1" style="1" customWidth="1"/>
    <col min="8" max="8" width="25.140625" style="1" bestFit="1" customWidth="1"/>
    <col min="9" max="9" width="1" style="1" customWidth="1"/>
    <col min="10" max="10" width="17.8554687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37.28515625" style="1" customWidth="1"/>
    <col min="15" max="15" width="1" style="1" customWidth="1"/>
    <col min="16" max="16" width="3.140625" style="1" customWidth="1"/>
    <col min="17" max="16384" width="9.140625" style="1"/>
  </cols>
  <sheetData>
    <row r="2" spans="2:28" ht="30" x14ac:dyDescent="0.6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2:28" ht="30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2:28" ht="30" x14ac:dyDescent="0.6">
      <c r="B4" s="124" t="s">
        <v>229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2:28" ht="114.75" customHeight="1" x14ac:dyDescent="0.6"/>
    <row r="6" spans="2:28" s="2" customFormat="1" ht="30" x14ac:dyDescent="0.55000000000000004">
      <c r="B6" s="14" t="s">
        <v>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6">
      <c r="B7" s="147" t="s">
        <v>86</v>
      </c>
      <c r="D7" s="124" t="s">
        <v>230</v>
      </c>
      <c r="E7" s="124" t="s">
        <v>4</v>
      </c>
      <c r="F7" s="124" t="s">
        <v>4</v>
      </c>
      <c r="G7" s="124" t="s">
        <v>4</v>
      </c>
      <c r="H7" s="124" t="s">
        <v>4</v>
      </c>
      <c r="I7" s="124" t="s">
        <v>4</v>
      </c>
      <c r="J7" s="124" t="s">
        <v>4</v>
      </c>
      <c r="K7" s="124" t="s">
        <v>4</v>
      </c>
      <c r="L7" s="124" t="s">
        <v>4</v>
      </c>
      <c r="M7" s="124" t="s">
        <v>4</v>
      </c>
      <c r="N7" s="124" t="s">
        <v>4</v>
      </c>
    </row>
    <row r="8" spans="2:28" ht="30" x14ac:dyDescent="0.6">
      <c r="B8" s="147" t="s">
        <v>1</v>
      </c>
      <c r="D8" s="146" t="s">
        <v>5</v>
      </c>
      <c r="E8" s="123"/>
      <c r="F8" s="146" t="s">
        <v>27</v>
      </c>
      <c r="G8" s="123"/>
      <c r="H8" s="146" t="s">
        <v>28</v>
      </c>
      <c r="I8" s="123"/>
      <c r="J8" s="146" t="s">
        <v>29</v>
      </c>
      <c r="K8" s="123"/>
      <c r="L8" s="146" t="s">
        <v>30</v>
      </c>
      <c r="M8" s="123"/>
      <c r="N8" s="146" t="s">
        <v>31</v>
      </c>
    </row>
    <row r="9" spans="2:28" ht="30" x14ac:dyDescent="0.75">
      <c r="B9" s="111" t="s">
        <v>159</v>
      </c>
      <c r="D9" s="114">
        <v>41000</v>
      </c>
      <c r="F9" s="114">
        <v>655310</v>
      </c>
      <c r="G9" s="114"/>
      <c r="H9" s="114">
        <v>638590</v>
      </c>
      <c r="I9" s="114"/>
      <c r="J9" s="115" t="s">
        <v>235</v>
      </c>
      <c r="K9" s="114"/>
      <c r="L9" s="114">
        <v>26182190000</v>
      </c>
      <c r="N9" s="13" t="s">
        <v>186</v>
      </c>
    </row>
    <row r="10" spans="2:28" ht="30" x14ac:dyDescent="0.75">
      <c r="B10" s="111" t="s">
        <v>119</v>
      </c>
      <c r="D10" s="114">
        <v>20760</v>
      </c>
      <c r="F10" s="114">
        <v>724620</v>
      </c>
      <c r="G10" s="114"/>
      <c r="H10" s="114">
        <v>706118</v>
      </c>
      <c r="I10" s="114"/>
      <c r="J10" s="115" t="s">
        <v>235</v>
      </c>
      <c r="K10" s="114"/>
      <c r="L10" s="114">
        <v>14659009680</v>
      </c>
      <c r="N10" s="13" t="s">
        <v>186</v>
      </c>
    </row>
    <row r="11" spans="2:28" ht="30" x14ac:dyDescent="0.75">
      <c r="B11" s="111" t="s">
        <v>161</v>
      </c>
      <c r="D11" s="114">
        <v>15004</v>
      </c>
      <c r="F11" s="114">
        <v>939026</v>
      </c>
      <c r="G11" s="114"/>
      <c r="H11" s="114">
        <v>914646</v>
      </c>
      <c r="I11" s="114"/>
      <c r="J11" s="115" t="s">
        <v>236</v>
      </c>
      <c r="K11" s="114"/>
      <c r="L11" s="114">
        <v>13723348584</v>
      </c>
      <c r="N11" s="13" t="s">
        <v>186</v>
      </c>
    </row>
    <row r="12" spans="2:28" ht="30" x14ac:dyDescent="0.75">
      <c r="B12" s="111" t="s">
        <v>164</v>
      </c>
      <c r="D12" s="114">
        <v>17700</v>
      </c>
      <c r="F12" s="114">
        <v>634180</v>
      </c>
      <c r="G12" s="114"/>
      <c r="H12" s="114">
        <v>617745</v>
      </c>
      <c r="I12" s="114"/>
      <c r="J12" s="115" t="s">
        <v>237</v>
      </c>
      <c r="K12" s="114"/>
      <c r="L12" s="114">
        <v>10934086500</v>
      </c>
      <c r="N12" s="13" t="s">
        <v>186</v>
      </c>
    </row>
    <row r="13" spans="2:28" ht="30" x14ac:dyDescent="0.75">
      <c r="B13" s="111" t="s">
        <v>183</v>
      </c>
      <c r="D13" s="114">
        <v>10200</v>
      </c>
      <c r="F13" s="114">
        <v>978630</v>
      </c>
      <c r="G13" s="114"/>
      <c r="H13" s="114">
        <v>954211</v>
      </c>
      <c r="I13" s="114"/>
      <c r="J13" s="115" t="s">
        <v>238</v>
      </c>
      <c r="K13" s="114"/>
      <c r="L13" s="114">
        <v>9732952200</v>
      </c>
      <c r="N13" s="13" t="s">
        <v>186</v>
      </c>
    </row>
    <row r="14" spans="2:28" ht="30" x14ac:dyDescent="0.75">
      <c r="B14" s="111" t="s">
        <v>175</v>
      </c>
      <c r="D14" s="114">
        <v>9300</v>
      </c>
      <c r="F14" s="114">
        <v>943380</v>
      </c>
      <c r="G14" s="114"/>
      <c r="H14" s="114">
        <v>920514</v>
      </c>
      <c r="I14" s="114"/>
      <c r="J14" s="115" t="s">
        <v>239</v>
      </c>
      <c r="K14" s="114"/>
      <c r="L14" s="114">
        <v>8560780200</v>
      </c>
      <c r="N14" s="13" t="s">
        <v>186</v>
      </c>
    </row>
    <row r="15" spans="2:28" ht="30" x14ac:dyDescent="0.75">
      <c r="B15" s="111" t="s">
        <v>217</v>
      </c>
      <c r="D15" s="114">
        <v>10500</v>
      </c>
      <c r="F15" s="114">
        <v>588660</v>
      </c>
      <c r="G15" s="114"/>
      <c r="H15" s="114">
        <v>575069</v>
      </c>
      <c r="I15" s="114"/>
      <c r="J15" s="115" t="s">
        <v>240</v>
      </c>
      <c r="K15" s="114"/>
      <c r="L15" s="114">
        <v>6038224500</v>
      </c>
      <c r="N15" s="13" t="s">
        <v>186</v>
      </c>
    </row>
    <row r="16" spans="2:28" ht="30" x14ac:dyDescent="0.75">
      <c r="B16" s="111" t="s">
        <v>220</v>
      </c>
      <c r="D16" s="114">
        <v>5200</v>
      </c>
      <c r="F16" s="114">
        <v>940930</v>
      </c>
      <c r="G16" s="114"/>
      <c r="H16" s="114">
        <v>920347</v>
      </c>
      <c r="I16" s="114"/>
      <c r="J16" s="115" t="s">
        <v>241</v>
      </c>
      <c r="K16" s="114"/>
      <c r="L16" s="114">
        <v>4785804400</v>
      </c>
      <c r="N16" s="13" t="s">
        <v>186</v>
      </c>
    </row>
    <row r="17" spans="2:14" ht="30" x14ac:dyDescent="0.75">
      <c r="B17" s="111" t="s">
        <v>178</v>
      </c>
      <c r="D17" s="114">
        <v>5000</v>
      </c>
      <c r="F17" s="114">
        <v>978837</v>
      </c>
      <c r="G17" s="114"/>
      <c r="H17" s="114">
        <v>954944</v>
      </c>
      <c r="I17" s="114"/>
      <c r="J17" s="115" t="s">
        <v>242</v>
      </c>
      <c r="K17" s="114"/>
      <c r="L17" s="114">
        <v>4774720000</v>
      </c>
      <c r="N17" s="13" t="s">
        <v>186</v>
      </c>
    </row>
    <row r="18" spans="2:14" ht="30" x14ac:dyDescent="0.75">
      <c r="B18" s="111" t="s">
        <v>223</v>
      </c>
      <c r="D18" s="114">
        <v>5000</v>
      </c>
      <c r="F18" s="114">
        <v>757730</v>
      </c>
      <c r="G18" s="114"/>
      <c r="H18" s="114">
        <v>739288</v>
      </c>
      <c r="I18" s="114"/>
      <c r="J18" s="115" t="s">
        <v>243</v>
      </c>
      <c r="K18" s="114"/>
      <c r="L18" s="114">
        <v>3696440000</v>
      </c>
      <c r="N18" s="13" t="s">
        <v>186</v>
      </c>
    </row>
    <row r="19" spans="2:14" ht="30" x14ac:dyDescent="0.75">
      <c r="B19" s="111" t="s">
        <v>98</v>
      </c>
      <c r="D19" s="114">
        <v>5000</v>
      </c>
      <c r="F19" s="114">
        <v>744880</v>
      </c>
      <c r="G19" s="114"/>
      <c r="H19" s="114">
        <v>726258</v>
      </c>
      <c r="I19" s="114"/>
      <c r="J19" s="115" t="s">
        <v>238</v>
      </c>
      <c r="K19" s="114"/>
      <c r="L19" s="114">
        <v>3631290000</v>
      </c>
      <c r="N19" s="13" t="s">
        <v>186</v>
      </c>
    </row>
    <row r="20" spans="2:14" ht="30" x14ac:dyDescent="0.75">
      <c r="B20" s="111" t="s">
        <v>226</v>
      </c>
      <c r="D20" s="114">
        <v>6400</v>
      </c>
      <c r="F20" s="114">
        <v>579730</v>
      </c>
      <c r="G20" s="114"/>
      <c r="H20" s="114">
        <v>564497</v>
      </c>
      <c r="I20" s="114"/>
      <c r="J20" s="115" t="s">
        <v>244</v>
      </c>
      <c r="K20" s="114"/>
      <c r="L20" s="114">
        <v>3612780800</v>
      </c>
      <c r="N20" s="13" t="s">
        <v>186</v>
      </c>
    </row>
    <row r="21" spans="2:14" ht="30" x14ac:dyDescent="0.75">
      <c r="B21" s="111" t="s">
        <v>97</v>
      </c>
      <c r="D21" s="114">
        <v>4500</v>
      </c>
      <c r="F21" s="114">
        <v>764660</v>
      </c>
      <c r="G21" s="114"/>
      <c r="H21" s="114">
        <v>747425</v>
      </c>
      <c r="I21" s="114"/>
      <c r="J21" s="115" t="s">
        <v>245</v>
      </c>
      <c r="K21" s="114"/>
      <c r="L21" s="114">
        <v>3363412500</v>
      </c>
      <c r="N21" s="13" t="s">
        <v>186</v>
      </c>
    </row>
    <row r="22" spans="2:14" ht="30" x14ac:dyDescent="0.75">
      <c r="B22" s="111" t="s">
        <v>141</v>
      </c>
      <c r="D22" s="114">
        <v>2330</v>
      </c>
      <c r="F22" s="114">
        <v>1000000</v>
      </c>
      <c r="G22" s="114"/>
      <c r="H22" s="114">
        <v>978126</v>
      </c>
      <c r="I22" s="114"/>
      <c r="J22" s="115" t="s">
        <v>241</v>
      </c>
      <c r="K22" s="114"/>
      <c r="L22" s="114">
        <v>2279033580</v>
      </c>
      <c r="N22" s="13" t="s">
        <v>186</v>
      </c>
    </row>
    <row r="23" spans="2:14" ht="30" x14ac:dyDescent="0.75">
      <c r="B23" s="111" t="s">
        <v>144</v>
      </c>
      <c r="D23" s="114">
        <v>5</v>
      </c>
      <c r="F23" s="114">
        <v>952100</v>
      </c>
      <c r="G23" s="114"/>
      <c r="H23" s="114">
        <v>931274</v>
      </c>
      <c r="I23" s="114"/>
      <c r="J23" s="115" t="s">
        <v>241</v>
      </c>
      <c r="K23" s="114"/>
      <c r="L23" s="114">
        <v>4656370</v>
      </c>
      <c r="N23" s="13" t="s">
        <v>186</v>
      </c>
    </row>
    <row r="24" spans="2:14" ht="30" x14ac:dyDescent="0.75">
      <c r="B24" s="111"/>
      <c r="D24" s="114"/>
      <c r="E24" s="114"/>
      <c r="F24" s="114"/>
      <c r="G24" s="114"/>
      <c r="H24" s="114"/>
      <c r="I24" s="114"/>
      <c r="J24" s="115"/>
      <c r="K24" s="114"/>
      <c r="L24" s="114"/>
      <c r="N24" s="13"/>
    </row>
    <row r="25" spans="2:14" ht="39" thickBot="1" x14ac:dyDescent="1.1000000000000001">
      <c r="B25" s="102" t="s">
        <v>80</v>
      </c>
      <c r="C25" s="99"/>
      <c r="D25" s="113">
        <f>SUM(D9:D24)</f>
        <v>157899</v>
      </c>
      <c r="E25" s="100"/>
      <c r="F25" s="104">
        <f>SUM(F9:F24)</f>
        <v>12182673</v>
      </c>
      <c r="G25" s="101"/>
      <c r="H25" s="104">
        <f>SUM(H9:H24)</f>
        <v>11889052</v>
      </c>
      <c r="I25" s="100"/>
      <c r="J25" s="119" t="s">
        <v>210</v>
      </c>
      <c r="K25" s="100"/>
      <c r="L25" s="104">
        <f>SUM(L9:L24)</f>
        <v>115978729314</v>
      </c>
      <c r="M25" s="100"/>
      <c r="N25" s="103"/>
    </row>
    <row r="26" spans="2:14" ht="21.75" thickTop="1" x14ac:dyDescent="0.6"/>
    <row r="36" spans="8:8" ht="30" x14ac:dyDescent="0.75">
      <c r="H36" s="60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46" orientation="landscape" r:id="rId1"/>
  <rowBreaks count="2" manualBreakCount="2">
    <brk id="14" max="16383" man="1"/>
    <brk id="2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B18"/>
  <sheetViews>
    <sheetView rightToLeft="1" view="pageBreakPreview" topLeftCell="A4" zoomScaleNormal="100" zoomScaleSheetLayoutView="100" workbookViewId="0">
      <selection activeCell="F12" sqref="F12"/>
    </sheetView>
  </sheetViews>
  <sheetFormatPr defaultRowHeight="21" x14ac:dyDescent="0.55000000000000004"/>
  <cols>
    <col min="1" max="1" width="2.5703125" style="2" customWidth="1"/>
    <col min="2" max="2" width="29.28515625" style="2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24" t="s">
        <v>116</v>
      </c>
      <c r="C2" s="124"/>
      <c r="D2" s="124"/>
      <c r="E2" s="124"/>
      <c r="F2" s="124"/>
      <c r="G2" s="124"/>
      <c r="H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</row>
    <row r="4" spans="2:28" ht="30" x14ac:dyDescent="0.55000000000000004">
      <c r="B4" s="124" t="s">
        <v>229</v>
      </c>
      <c r="C4" s="124"/>
      <c r="D4" s="124"/>
      <c r="E4" s="124"/>
      <c r="F4" s="124"/>
      <c r="G4" s="124"/>
      <c r="H4" s="124"/>
    </row>
    <row r="5" spans="2:28" ht="64.5" customHeight="1" x14ac:dyDescent="0.55000000000000004"/>
    <row r="6" spans="2:28" ht="30" x14ac:dyDescent="0.55000000000000004">
      <c r="B6" s="14" t="s">
        <v>106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48" t="s">
        <v>49</v>
      </c>
      <c r="C8" s="45"/>
      <c r="D8" s="148" t="s">
        <v>40</v>
      </c>
      <c r="E8" s="45"/>
      <c r="F8" s="148" t="s">
        <v>68</v>
      </c>
      <c r="G8" s="45"/>
      <c r="H8" s="148" t="s">
        <v>11</v>
      </c>
    </row>
    <row r="9" spans="2:28" s="4" customFormat="1" x14ac:dyDescent="0.55000000000000004">
      <c r="B9" s="4" t="s">
        <v>77</v>
      </c>
      <c r="D9" s="29">
        <v>-2617638736</v>
      </c>
      <c r="F9" s="47">
        <f>D9/$D$13</f>
        <v>-0.47604193123329364</v>
      </c>
      <c r="G9" s="6"/>
      <c r="H9" s="47">
        <f>D9/'سرمایه گذاری ها'!$O$17</f>
        <v>-9.4247866469656123E-3</v>
      </c>
    </row>
    <row r="10" spans="2:28" s="4" customFormat="1" x14ac:dyDescent="0.55000000000000004">
      <c r="B10" s="4" t="s">
        <v>78</v>
      </c>
      <c r="D10" s="29">
        <v>6079809004</v>
      </c>
      <c r="F10" s="47">
        <f>D10/$D$13</f>
        <v>1.105669770235906</v>
      </c>
      <c r="G10" s="6"/>
      <c r="H10" s="47">
        <f>D10/'سرمایه گذاری ها'!$O$17</f>
        <v>2.1890302098967907E-2</v>
      </c>
    </row>
    <row r="11" spans="2:28" s="4" customFormat="1" x14ac:dyDescent="0.55000000000000004">
      <c r="B11" s="4" t="s">
        <v>79</v>
      </c>
      <c r="D11" s="29">
        <v>2035435753</v>
      </c>
      <c r="F11" s="47">
        <f>D11/$D$13</f>
        <v>0.37016290805661933</v>
      </c>
      <c r="G11" s="6"/>
      <c r="H11" s="47">
        <f>D11/'سرمایه گذاری ها'!$O$17</f>
        <v>7.328569615738907E-3</v>
      </c>
    </row>
    <row r="12" spans="2:28" s="4" customFormat="1" x14ac:dyDescent="0.55000000000000004">
      <c r="B12" s="4" t="s">
        <v>75</v>
      </c>
      <c r="D12" s="29">
        <f>'سایر درآمدها'!D13</f>
        <v>1150631</v>
      </c>
      <c r="F12" s="47">
        <f>D12/$D$13</f>
        <v>2.0925294076825425E-4</v>
      </c>
      <c r="G12" s="6"/>
      <c r="H12" s="47">
        <f>D12/'سرمایه گذاری ها'!$O$17</f>
        <v>4.1428374111532442E-6</v>
      </c>
    </row>
    <row r="13" spans="2:28" ht="24.75" thickBot="1" x14ac:dyDescent="0.65">
      <c r="B13" s="32" t="s">
        <v>80</v>
      </c>
      <c r="D13" s="76">
        <f>SUM(D9:D12)</f>
        <v>5498756652</v>
      </c>
      <c r="E13" s="26"/>
      <c r="F13" s="77">
        <f>SUM(F9:F12)</f>
        <v>0.99999999999999989</v>
      </c>
      <c r="G13" s="70"/>
      <c r="H13" s="78">
        <f>SUM(H9:H12)</f>
        <v>1.9798227905152354E-2</v>
      </c>
    </row>
    <row r="14" spans="2:28" ht="21.75" thickTop="1" x14ac:dyDescent="0.55000000000000004">
      <c r="D14" s="3"/>
    </row>
    <row r="18" spans="4:4" ht="27" customHeight="1" x14ac:dyDescent="0.75">
      <c r="D18" s="61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Fatemeh Mohamadinezhad</cp:lastModifiedBy>
  <cp:lastPrinted>2023-07-24T11:29:54Z</cp:lastPrinted>
  <dcterms:created xsi:type="dcterms:W3CDTF">2021-12-28T12:49:50Z</dcterms:created>
  <dcterms:modified xsi:type="dcterms:W3CDTF">2023-07-25T08:17:57Z</dcterms:modified>
</cp:coreProperties>
</file>