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ohamadinezhad\Desktop\"/>
    </mc:Choice>
  </mc:AlternateContent>
  <xr:revisionPtr revIDLastSave="0" documentId="13_ncr:1_{FB9B7B71-07F7-485B-8A37-2E2DCFD861F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D36" i="9" l="1"/>
  <c r="F36" i="9"/>
  <c r="H36" i="9"/>
  <c r="J36" i="9"/>
  <c r="L36" i="9"/>
  <c r="N36" i="9"/>
  <c r="P36" i="9"/>
  <c r="R36" i="9"/>
  <c r="D32" i="11"/>
  <c r="F32" i="11"/>
  <c r="H32" i="11"/>
  <c r="J32" i="11"/>
  <c r="L32" i="11"/>
  <c r="N32" i="11"/>
  <c r="P32" i="11"/>
  <c r="R32" i="11"/>
  <c r="T32" i="11"/>
  <c r="V32" i="11"/>
  <c r="P28" i="7"/>
  <c r="R28" i="7"/>
  <c r="D12" i="15"/>
  <c r="L16" i="4"/>
  <c r="D16" i="4"/>
  <c r="F16" i="4"/>
  <c r="H16" i="4"/>
  <c r="J16" i="4"/>
  <c r="AD17" i="5"/>
  <c r="AB31" i="3"/>
  <c r="AH31" i="3"/>
  <c r="AJ31" i="3"/>
  <c r="D53" i="10" l="1"/>
  <c r="F53" i="10"/>
  <c r="H53" i="10"/>
  <c r="J53" i="10"/>
  <c r="L53" i="10"/>
  <c r="N53" i="10"/>
  <c r="P53" i="10"/>
  <c r="R53" i="10"/>
  <c r="X17" i="5"/>
  <c r="G22" i="1"/>
  <c r="I22" i="1"/>
  <c r="M22" i="1"/>
  <c r="S22" i="1"/>
  <c r="W22" i="1"/>
  <c r="Y22" i="1"/>
  <c r="Q22" i="1"/>
  <c r="O22" i="1"/>
  <c r="J30" i="13"/>
  <c r="R38" i="12"/>
  <c r="J17" i="8"/>
  <c r="L21" i="6"/>
  <c r="N21" i="6"/>
  <c r="P21" i="6"/>
  <c r="R21" i="6"/>
  <c r="K22" i="1"/>
  <c r="E22" i="1"/>
  <c r="AD31" i="3"/>
  <c r="P31" i="3"/>
  <c r="R31" i="3"/>
  <c r="T31" i="3"/>
  <c r="V31" i="3"/>
  <c r="X31" i="3"/>
  <c r="Z31" i="3"/>
  <c r="O15" i="16" l="1"/>
  <c r="AB17" i="5"/>
  <c r="M12" i="16" s="1"/>
  <c r="O13" i="16"/>
  <c r="F14" i="14"/>
  <c r="D14" i="14"/>
  <c r="F30" i="13"/>
  <c r="P38" i="12"/>
  <c r="N38" i="12"/>
  <c r="L38" i="12"/>
  <c r="J38" i="12"/>
  <c r="H38" i="12"/>
  <c r="F38" i="12"/>
  <c r="D38" i="12"/>
  <c r="N17" i="8"/>
  <c r="L17" i="8"/>
  <c r="T17" i="8"/>
  <c r="R17" i="8"/>
  <c r="P17" i="8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O12" i="16"/>
  <c r="I14" i="16"/>
  <c r="K14" i="16"/>
  <c r="R22" i="1"/>
  <c r="M14" i="16"/>
  <c r="O14" i="16"/>
  <c r="J28" i="7"/>
  <c r="M13" i="16"/>
  <c r="K13" i="16"/>
  <c r="I13" i="16"/>
  <c r="T28" i="7"/>
  <c r="N28" i="7"/>
  <c r="P17" i="16"/>
  <c r="N17" i="16"/>
  <c r="L17" i="16"/>
  <c r="J17" i="16"/>
  <c r="H17" i="16"/>
  <c r="F17" i="16"/>
  <c r="D17" i="16"/>
  <c r="F10" i="15" l="1"/>
  <c r="M15" i="16"/>
  <c r="O17" i="16"/>
  <c r="AF15" i="5" s="1"/>
  <c r="E17" i="16"/>
  <c r="G17" i="16"/>
  <c r="K17" i="16"/>
  <c r="M17" i="16"/>
  <c r="I17" i="16"/>
  <c r="AL25" i="3" l="1"/>
  <c r="AL20" i="3"/>
  <c r="AL16" i="3"/>
  <c r="AL26" i="3"/>
  <c r="AL19" i="3"/>
  <c r="AL13" i="3"/>
  <c r="AL23" i="3"/>
  <c r="AL22" i="3"/>
  <c r="AL18" i="3"/>
  <c r="AL24" i="3"/>
  <c r="AL21" i="3"/>
  <c r="AL17" i="3"/>
  <c r="AA16" i="1"/>
  <c r="AA14" i="1"/>
  <c r="AA17" i="1"/>
  <c r="AA11" i="1"/>
  <c r="AA15" i="1"/>
  <c r="F9" i="15"/>
  <c r="F12" i="15" s="1"/>
  <c r="AF14" i="5"/>
  <c r="AL15" i="3"/>
  <c r="AL27" i="3"/>
  <c r="AL28" i="3"/>
  <c r="AL14" i="3"/>
  <c r="AL29" i="3"/>
  <c r="AA12" i="1"/>
  <c r="AA20" i="1"/>
  <c r="AA13" i="1"/>
  <c r="AA18" i="1"/>
  <c r="AA19" i="1"/>
  <c r="F11" i="15"/>
  <c r="AF13" i="5"/>
  <c r="AF17" i="5" s="1"/>
  <c r="H9" i="15"/>
  <c r="H12" i="15" s="1"/>
  <c r="T14" i="6"/>
  <c r="T18" i="6"/>
  <c r="T13" i="6"/>
  <c r="T15" i="6"/>
  <c r="T19" i="6"/>
  <c r="T17" i="6"/>
  <c r="T12" i="6"/>
  <c r="T16" i="6"/>
  <c r="H11" i="15"/>
  <c r="H10" i="15"/>
  <c r="Q13" i="16"/>
  <c r="T11" i="6"/>
  <c r="T10" i="6"/>
  <c r="Q15" i="16"/>
  <c r="Q17" i="16"/>
  <c r="Q16" i="16"/>
  <c r="Q12" i="16"/>
  <c r="Q14" i="16"/>
  <c r="T21" i="6" l="1"/>
  <c r="AL31" i="3"/>
  <c r="AA22" i="1"/>
</calcChain>
</file>

<file path=xl/sharedStrings.xml><?xml version="1.0" encoding="utf-8"?>
<sst xmlns="http://schemas.openxmlformats.org/spreadsheetml/2006/main" count="970" uniqueCount="247">
  <si>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</si>
  <si>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</si>
  <si>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</si>
  <si>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</si>
  <si>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</si>
  <si>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</si>
  <si>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</si>
  <si>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</si>
  <si>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</si>
  <si>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</si>
  <si>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</si>
  <si>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</si>
  <si>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</si>
  <si>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</si>
  <si>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</si>
  <si>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</si>
  <si>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</si>
  <si>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</si>
  <si>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</si>
  <si>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</si>
  <si>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</si>
  <si>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</si>
  <si>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</si>
  <si>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</si>
  <si>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</si>
  <si>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</si>
  <si>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</si>
  <si>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</si>
  <si>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</si>
  <si>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</si>
  <si>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</si>
  <si>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</si>
  <si>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</si>
  <si>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</si>
  <si>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</si>
  <si>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</si>
  <si>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</si>
  <si>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</si>
  <si>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</si>
  <si>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</si>
  <si>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</si>
  <si>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</si>
  <si>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</si>
  <si>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</si>
  <si>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</si>
  <si>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</si>
  <si>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</si>
  <si>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</si>
  <si>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</si>
  <si>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</si>
  <si>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</si>
  <si>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</si>
  <si>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</si>
  <si>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</si>
  <si>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</si>
  <si>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</si>
  <si>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</si>
  <si>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</si>
  <si>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</si>
  <si>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</si>
  <si>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</si>
  <si>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</si>
  <si>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</si>
  <si>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</si>
  <si>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</si>
  <si>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</si>
  <si>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</si>
  <si>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</si>
  <si>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</si>
  <si>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</si>
  <si>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</si>
  <si>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</si>
  <si>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</si>
  <si>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</si>
  <si>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</si>
  <si>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</si>
  <si>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</si>
  <si>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</si>
  <si>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</si>
  <si>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</si>
  <si>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</si>
  <si>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</si>
  <si>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</si>
  <si>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</si>
  <si>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</si>
  <si>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</si>
  <si>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</si>
  <si>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</si>
  <si>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</si>
  <si>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</si>
  <si>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</si>
  <si>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</si>
  <si>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</si>
  <si>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</si>
  <si>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</si>
  <si>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</si>
  <si>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</si>
  <si>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</si>
  <si>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</si>
  <si>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</si>
  <si>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</si>
  <si>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</si>
  <si>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</si>
  <si>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</si>
  <si>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</si>
  <si>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مرابحه عام دولت2-ش.خ سایر0212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</si>
  <si>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</si>
  <si>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</si>
  <si>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</si>
  <si>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</si>
  <si>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</si>
  <si>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</si>
  <si>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</si>
  <si>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</si>
  <si>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</si>
  <si>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</si>
  <si>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</si>
  <si>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</si>
  <si>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</si>
  <si>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</si>
  <si>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</si>
  <si>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</si>
  <si>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</si>
  <si>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</si>
  <si>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</si>
  <si>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</si>
  <si>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</si>
  <si>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</si>
  <si>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</si>
  <si>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</si>
  <si>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</si>
  <si>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</si>
  <si>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</si>
  <si>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</si>
  <si>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</si>
  <si>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</si>
  <si>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</si>
  <si>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</si>
  <si>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</si>
  <si>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</si>
  <si>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</si>
  <si>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</si>
  <si>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</si>
  <si>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</si>
  <si>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</si>
  <si>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</si>
  <si>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</si>
  <si>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</si>
  <si>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</si>
  <si>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</si>
  <si>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</si>
  <si>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</si>
  <si>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</si>
  <si>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</si>
  <si>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</si>
  <si>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</si>
  <si>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</si>
  <si>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</si>
  <si>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</si>
  <si>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</si>
  <si>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</si>
  <si>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</si>
  <si>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</si>
  <si>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</si>
  <si>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</si>
  <si>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</si>
  <si>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</si>
  <si>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</si>
  <si>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</si>
  <si>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</si>
  <si>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</si>
  <si>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</si>
  <si>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</si>
  <si>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</si>
  <si>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</si>
  <si>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</si>
  <si>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</si>
  <si>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</si>
  <si>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</si>
  <si>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</si>
  <si>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</si>
  <si>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</si>
  <si>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</si>
  <si>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</si>
  <si>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</si>
  <si>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</si>
  <si>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</si>
  <si>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</si>
  <si>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</si>
  <si>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</si>
  <si>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</si>
  <si>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</si>
  <si>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</si>
  <si>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</si>
  <si>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</si>
  <si>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</si>
  <si>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خاورمیانه 1401/06/10</t>
  </si>
  <si>
    <t>گواهی سپرده بانک سامان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</si>
  <si>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</si>
  <si>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</si>
  <si>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</si>
  <si>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</si>
  <si>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</si>
  <si>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</si>
  <si>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</si>
  <si>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</si>
  <si>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پویا زرکان آق دره</t>
  </si>
  <si>
    <t>صندوق س. ارزش پاداش-د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</si>
  <si>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</si>
  <si>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</si>
  <si>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</si>
  <si>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</si>
  <si>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</si>
  <si>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اسنادخزانه-م3بودجه99-011110</t>
  </si>
  <si>
    <t>اسناد خزانه-م3بودجه01-040520</t>
  </si>
  <si>
    <t>1401/05/18</t>
  </si>
  <si>
    <t>1403/04/18</t>
  </si>
  <si>
    <t>اسنادخزانه-م2بودجه99-011019</t>
  </si>
  <si>
    <t>اسنادخزانه-م9بودجه99-020316</t>
  </si>
  <si>
    <t xml:space="preserve"> 1401/11/30</t>
  </si>
  <si>
    <t>1404/03/26</t>
  </si>
  <si>
    <t>1404/05/20</t>
  </si>
  <si>
    <t>برای ماه منتهی به  1401/12/29</t>
  </si>
  <si>
    <t xml:space="preserve"> 1401/12/29</t>
  </si>
  <si>
    <t>از ابتدای سال مالی تا  1401/12/29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</si>
  <si>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</si>
  <si>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</si>
  <si>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</si>
  <si>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</si>
  <si>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</si>
  <si>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1401/08/01</t>
  </si>
  <si>
    <t>گواهی اعتبارمولد رفاه0208</t>
  </si>
  <si>
    <t>1401/09/01</t>
  </si>
  <si>
    <t>1402/08/30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</si>
  <si>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</si>
  <si>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</si>
  <si>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</si>
  <si>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</si>
  <si>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</si>
  <si>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</si>
  <si>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</si>
  <si>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</si>
  <si>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</si>
  <si>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</si>
  <si>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</si>
  <si>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</si>
  <si>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1401/05/11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</si>
</sst>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10" fontId="4" fillId="0" borderId="4" xfId="2" applyNumberFormat="1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" fillId="0" borderId="3" xfId="0" applyFont="1" applyBorder="1"/>
    <xf numFmtId="10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6" fillId="0" borderId="0" xfId="0" applyNumberFormat="1" applyFont="1" applyBorder="1"/>
    <xf numFmtId="10" fontId="16" fillId="0" borderId="0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13</xdr:col>
      <xdr:colOff>0</xdr:colOff>
      <xdr:row>32</xdr:row>
      <xdr:rowOff>295275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291648-3B0D-74AA-06D6-94321FF4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79761600" y="0"/>
          <a:ext cx="7648575" cy="1027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view="pageBreakPreview" zoomScaleNormal="100" zoomScaleSheetLayoutView="100" workbookViewId="0">
      <selection activeCell="G36" sqref="G36"/>
    </sheetView>
  </sheetViews>
  <sheetFormatPr defaultRowHeight="24"/>
  <cols>
    <col min="1" max="1" width="7.28515625" style="26" customWidth="1"/>
    <col min="2" max="8" width="8.85546875" style="26" customWidth="1"/>
    <col min="9" max="16384" width="9.140625" style="26"/>
  </cols>
  <sheetData>
    <row r="5" spans="2:10" s="93" customFormat="1" ht="30">
      <c r="B5" s="98"/>
      <c r="C5" s="98"/>
      <c r="D5" s="98"/>
      <c r="E5" s="98"/>
      <c r="F5" s="98"/>
      <c r="G5" s="98"/>
      <c r="H5" s="98"/>
      <c r="I5" s="95"/>
    </row>
    <row r="6" spans="2:10" s="93" customFormat="1" ht="30">
      <c r="B6" s="98"/>
      <c r="C6" s="98"/>
      <c r="D6" s="98"/>
      <c r="E6" s="98"/>
      <c r="F6" s="98"/>
      <c r="G6" s="98"/>
      <c r="H6" s="98"/>
      <c r="I6" s="95"/>
    </row>
    <row r="7" spans="2:10" s="93" customFormat="1" ht="30">
      <c r="B7" s="98"/>
      <c r="C7" s="98"/>
      <c r="D7" s="98"/>
      <c r="E7" s="98"/>
      <c r="F7" s="98"/>
      <c r="G7" s="98"/>
      <c r="H7" s="98"/>
      <c r="I7" s="95"/>
    </row>
    <row r="11" spans="2:10" ht="24" customHeight="1">
      <c r="B11" s="97"/>
      <c r="C11" s="97"/>
      <c r="D11" s="97"/>
      <c r="E11" s="97"/>
      <c r="F11" s="97"/>
      <c r="G11" s="97"/>
      <c r="H11" s="97"/>
    </row>
    <row r="12" spans="2:10" ht="24" customHeight="1">
      <c r="B12" s="97"/>
      <c r="C12" s="97"/>
      <c r="D12" s="97"/>
      <c r="E12" s="97"/>
      <c r="F12" s="97"/>
      <c r="G12" s="97"/>
      <c r="H12" s="97"/>
    </row>
    <row r="13" spans="2:10" ht="24" customHeight="1">
      <c r="B13" s="97"/>
      <c r="C13" s="97"/>
      <c r="D13" s="97"/>
      <c r="E13" s="97"/>
      <c r="F13" s="97"/>
      <c r="G13" s="97"/>
      <c r="H13" s="97"/>
    </row>
    <row r="14" spans="2:10" ht="24" customHeight="1">
      <c r="B14" s="97"/>
      <c r="C14" s="97"/>
      <c r="D14" s="97"/>
      <c r="E14" s="97"/>
      <c r="F14" s="97"/>
      <c r="G14" s="97"/>
      <c r="H14" s="97"/>
      <c r="I14" s="94"/>
      <c r="J14" s="94"/>
    </row>
    <row r="15" spans="2:10" ht="24" customHeight="1">
      <c r="B15" s="97"/>
      <c r="C15" s="97"/>
      <c r="D15" s="97"/>
      <c r="E15" s="97"/>
      <c r="F15" s="97"/>
      <c r="G15" s="97"/>
      <c r="H15" s="97"/>
      <c r="I15" s="94"/>
      <c r="J15" s="94"/>
    </row>
    <row r="16" spans="2:10" ht="24" customHeight="1">
      <c r="B16" s="97"/>
      <c r="C16" s="97"/>
      <c r="D16" s="97"/>
      <c r="E16" s="97"/>
      <c r="F16" s="97"/>
      <c r="G16" s="97"/>
      <c r="H16" s="97"/>
      <c r="I16" s="94"/>
      <c r="J16" s="94"/>
    </row>
    <row r="17" spans="2:10" ht="24" customHeight="1">
      <c r="B17" s="97"/>
      <c r="C17" s="97"/>
      <c r="D17" s="97"/>
      <c r="E17" s="97"/>
      <c r="F17" s="97"/>
      <c r="G17" s="97"/>
      <c r="H17" s="97"/>
      <c r="I17" s="94"/>
      <c r="J17" s="94"/>
    </row>
    <row r="18" spans="2:10" ht="24" customHeight="1">
      <c r="B18" s="97"/>
      <c r="C18" s="97"/>
      <c r="D18" s="97"/>
      <c r="E18" s="97"/>
      <c r="F18" s="97"/>
      <c r="G18" s="97"/>
      <c r="H18" s="97"/>
      <c r="I18" s="94"/>
      <c r="J18" s="94"/>
    </row>
    <row r="19" spans="2:10">
      <c r="B19" s="94"/>
      <c r="C19" s="94"/>
      <c r="D19" s="94"/>
      <c r="E19" s="94"/>
      <c r="F19" s="94"/>
      <c r="G19" s="94"/>
      <c r="H19" s="94"/>
      <c r="I19" s="94"/>
      <c r="J19" s="94"/>
    </row>
    <row r="20" spans="2:10">
      <c r="B20" s="94"/>
      <c r="C20" s="94"/>
      <c r="D20" s="94"/>
      <c r="E20" s="94"/>
      <c r="F20" s="94"/>
      <c r="I20" s="94"/>
      <c r="J20" s="94"/>
    </row>
    <row r="21" spans="2:10">
      <c r="B21" s="94"/>
      <c r="C21" s="94"/>
      <c r="D21" s="94"/>
      <c r="E21" s="94"/>
      <c r="F21" s="94"/>
      <c r="I21" s="94"/>
      <c r="J21" s="94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zoomScale="60" zoomScaleNormal="100" workbookViewId="0">
      <selection activeCell="J28" sqref="J28"/>
    </sheetView>
  </sheetViews>
  <sheetFormatPr defaultRowHeight="21.75" customHeight="1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45" t="s">
        <v>128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27" customHeight="1">
      <c r="B3" s="145" t="s">
        <v>48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27" customHeight="1">
      <c r="B4" s="145" t="s">
        <v>222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s="36" customFormat="1" ht="21.75" customHeight="1"/>
    <row r="6" spans="2:28" s="2" customFormat="1" ht="21.75" customHeight="1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48" t="s">
        <v>49</v>
      </c>
      <c r="C8" s="148" t="s">
        <v>49</v>
      </c>
      <c r="D8" s="148" t="s">
        <v>49</v>
      </c>
      <c r="E8" s="148" t="s">
        <v>49</v>
      </c>
      <c r="F8" s="148" t="s">
        <v>49</v>
      </c>
      <c r="G8" s="148" t="s">
        <v>49</v>
      </c>
      <c r="H8" s="148" t="s">
        <v>49</v>
      </c>
      <c r="J8" s="148" t="s">
        <v>50</v>
      </c>
      <c r="K8" s="148" t="s">
        <v>50</v>
      </c>
      <c r="L8" s="148" t="s">
        <v>50</v>
      </c>
      <c r="M8" s="148" t="s">
        <v>50</v>
      </c>
      <c r="N8" s="148" t="s">
        <v>50</v>
      </c>
      <c r="P8" s="148" t="s">
        <v>51</v>
      </c>
      <c r="Q8" s="148" t="s">
        <v>51</v>
      </c>
      <c r="R8" s="148" t="s">
        <v>51</v>
      </c>
      <c r="S8" s="148" t="s">
        <v>51</v>
      </c>
      <c r="T8" s="148" t="s">
        <v>51</v>
      </c>
    </row>
    <row r="9" spans="2:28" s="38" customFormat="1" ht="58.5" customHeight="1">
      <c r="B9" s="147" t="s">
        <v>52</v>
      </c>
      <c r="C9" s="41"/>
      <c r="D9" s="147" t="s">
        <v>219</v>
      </c>
      <c r="E9" s="41"/>
      <c r="F9" s="147" t="s">
        <v>27</v>
      </c>
      <c r="G9" s="41"/>
      <c r="H9" s="147" t="s">
        <v>28</v>
      </c>
      <c r="J9" s="147" t="s">
        <v>53</v>
      </c>
      <c r="K9" s="41"/>
      <c r="L9" s="147" t="s">
        <v>54</v>
      </c>
      <c r="M9" s="41"/>
      <c r="N9" s="147" t="s">
        <v>55</v>
      </c>
      <c r="P9" s="147" t="s">
        <v>53</v>
      </c>
      <c r="Q9" s="41"/>
      <c r="R9" s="147" t="s">
        <v>54</v>
      </c>
      <c r="S9" s="41"/>
      <c r="T9" s="147" t="s">
        <v>55</v>
      </c>
    </row>
    <row r="10" spans="2:28" s="36" customFormat="1" ht="21.75" customHeight="1">
      <c r="B10" s="36" t="s">
        <v>105</v>
      </c>
      <c r="D10" s="37" t="s">
        <v>56</v>
      </c>
      <c r="F10" s="36" t="s">
        <v>106</v>
      </c>
      <c r="H10" s="37">
        <v>18</v>
      </c>
      <c r="J10" s="39">
        <v>0</v>
      </c>
      <c r="K10" s="40"/>
      <c r="L10" s="39" t="s">
        <v>56</v>
      </c>
      <c r="M10" s="40"/>
      <c r="N10" s="39">
        <v>0</v>
      </c>
      <c r="O10" s="40"/>
      <c r="P10" s="39">
        <v>6177542225</v>
      </c>
      <c r="Q10" s="40"/>
      <c r="R10" s="39" t="s">
        <v>56</v>
      </c>
      <c r="S10" s="40"/>
      <c r="T10" s="39">
        <v>6177542225</v>
      </c>
    </row>
    <row r="11" spans="2:28" s="36" customFormat="1" ht="21.75" customHeight="1">
      <c r="B11" s="36" t="s">
        <v>179</v>
      </c>
      <c r="D11" s="37" t="s">
        <v>56</v>
      </c>
      <c r="F11" s="36" t="s">
        <v>181</v>
      </c>
      <c r="H11" s="37">
        <v>18</v>
      </c>
      <c r="J11" s="39">
        <v>144599146</v>
      </c>
      <c r="K11" s="40"/>
      <c r="L11" s="39" t="s">
        <v>56</v>
      </c>
      <c r="M11" s="40"/>
      <c r="N11" s="39">
        <v>144599146</v>
      </c>
      <c r="O11" s="40"/>
      <c r="P11" s="39">
        <v>3316671407</v>
      </c>
      <c r="Q11" s="40"/>
      <c r="R11" s="39" t="s">
        <v>56</v>
      </c>
      <c r="S11" s="40"/>
      <c r="T11" s="39">
        <v>3316671407</v>
      </c>
    </row>
    <row r="12" spans="2:28" s="36" customFormat="1" ht="21.75" customHeight="1">
      <c r="B12" s="36" t="s">
        <v>108</v>
      </c>
      <c r="D12" s="37">
        <v>21</v>
      </c>
      <c r="F12" s="36" t="s">
        <v>56</v>
      </c>
      <c r="H12" s="37">
        <v>18</v>
      </c>
      <c r="J12" s="39">
        <v>0</v>
      </c>
      <c r="K12" s="40"/>
      <c r="L12" s="39">
        <v>0</v>
      </c>
      <c r="M12" s="40"/>
      <c r="N12" s="39">
        <v>0</v>
      </c>
      <c r="O12" s="40"/>
      <c r="P12" s="39">
        <v>1025156210</v>
      </c>
      <c r="Q12" s="40"/>
      <c r="R12" s="39">
        <v>0</v>
      </c>
      <c r="S12" s="40"/>
      <c r="T12" s="39">
        <v>1025156210</v>
      </c>
    </row>
    <row r="13" spans="2:28" s="36" customFormat="1" ht="21.75" customHeight="1">
      <c r="B13" s="36" t="s">
        <v>136</v>
      </c>
      <c r="D13" s="37" t="s">
        <v>56</v>
      </c>
      <c r="F13" s="36" t="s">
        <v>138</v>
      </c>
      <c r="H13" s="37">
        <v>18</v>
      </c>
      <c r="J13" s="39">
        <v>26760672</v>
      </c>
      <c r="K13" s="40"/>
      <c r="L13" s="39" t="s">
        <v>56</v>
      </c>
      <c r="M13" s="40"/>
      <c r="N13" s="39">
        <v>26760672</v>
      </c>
      <c r="O13" s="40"/>
      <c r="P13" s="39">
        <v>828962748</v>
      </c>
      <c r="Q13" s="40"/>
      <c r="R13" s="39" t="s">
        <v>56</v>
      </c>
      <c r="S13" s="40"/>
      <c r="T13" s="39">
        <v>828962748</v>
      </c>
    </row>
    <row r="14" spans="2:28" s="36" customFormat="1" ht="21.75" customHeight="1">
      <c r="B14" s="36" t="s">
        <v>182</v>
      </c>
      <c r="D14" s="37" t="s">
        <v>56</v>
      </c>
      <c r="F14" s="36" t="s">
        <v>183</v>
      </c>
      <c r="H14" s="37">
        <v>18</v>
      </c>
      <c r="J14" s="39">
        <v>69060</v>
      </c>
      <c r="K14" s="40"/>
      <c r="L14" s="39" t="s">
        <v>56</v>
      </c>
      <c r="M14" s="40"/>
      <c r="N14" s="39">
        <v>69060</v>
      </c>
      <c r="O14" s="40"/>
      <c r="P14" s="39">
        <v>810740209</v>
      </c>
      <c r="Q14" s="40"/>
      <c r="R14" s="39" t="s">
        <v>56</v>
      </c>
      <c r="S14" s="40"/>
      <c r="T14" s="39">
        <v>810740209</v>
      </c>
    </row>
    <row r="15" spans="2:28" s="36" customFormat="1" ht="21.75" customHeight="1">
      <c r="B15" s="36" t="s">
        <v>143</v>
      </c>
      <c r="D15" s="37">
        <v>25</v>
      </c>
      <c r="F15" s="36" t="s">
        <v>56</v>
      </c>
      <c r="H15" s="37">
        <v>18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806295893</v>
      </c>
      <c r="Q15" s="40"/>
      <c r="R15" s="39">
        <v>0</v>
      </c>
      <c r="S15" s="40"/>
      <c r="T15" s="39">
        <v>806295893</v>
      </c>
    </row>
    <row r="16" spans="2:28" s="36" customFormat="1" ht="21.75" customHeight="1">
      <c r="B16" s="36" t="s">
        <v>108</v>
      </c>
      <c r="D16" s="37">
        <v>9</v>
      </c>
      <c r="F16" s="36" t="s">
        <v>56</v>
      </c>
      <c r="H16" s="37">
        <v>18</v>
      </c>
      <c r="J16" s="39">
        <v>0</v>
      </c>
      <c r="K16" s="40"/>
      <c r="L16" s="39">
        <v>0</v>
      </c>
      <c r="M16" s="40"/>
      <c r="N16" s="39">
        <v>0</v>
      </c>
      <c r="O16" s="40"/>
      <c r="P16" s="39">
        <v>291017928</v>
      </c>
      <c r="Q16" s="40"/>
      <c r="R16" s="39">
        <v>0</v>
      </c>
      <c r="S16" s="40"/>
      <c r="T16" s="39">
        <v>291017928</v>
      </c>
    </row>
    <row r="17" spans="2:20" s="36" customFormat="1" ht="21.75" customHeight="1">
      <c r="B17" s="36" t="s">
        <v>112</v>
      </c>
      <c r="D17" s="37">
        <v>9</v>
      </c>
      <c r="F17" s="36" t="s">
        <v>56</v>
      </c>
      <c r="H17" s="37">
        <v>18</v>
      </c>
      <c r="J17" s="39">
        <v>0</v>
      </c>
      <c r="K17" s="40"/>
      <c r="L17" s="39">
        <v>0</v>
      </c>
      <c r="M17" s="40"/>
      <c r="N17" s="39">
        <v>0</v>
      </c>
      <c r="O17" s="40"/>
      <c r="P17" s="39">
        <v>178898063</v>
      </c>
      <c r="Q17" s="40"/>
      <c r="R17" s="39">
        <v>0</v>
      </c>
      <c r="S17" s="40"/>
      <c r="T17" s="39">
        <v>178898063</v>
      </c>
    </row>
    <row r="18" spans="2:20" s="36" customFormat="1" ht="21.75" customHeight="1">
      <c r="B18" s="36" t="s">
        <v>108</v>
      </c>
      <c r="D18" s="37">
        <v>30</v>
      </c>
      <c r="F18" s="36" t="s">
        <v>56</v>
      </c>
      <c r="H18" s="37">
        <v>0</v>
      </c>
      <c r="J18" s="39">
        <v>4011</v>
      </c>
      <c r="K18" s="40"/>
      <c r="L18" s="39">
        <v>0</v>
      </c>
      <c r="M18" s="40"/>
      <c r="N18" s="39">
        <v>4011</v>
      </c>
      <c r="O18" s="40"/>
      <c r="P18" s="39">
        <v>26210201</v>
      </c>
      <c r="Q18" s="40"/>
      <c r="R18" s="39">
        <v>0</v>
      </c>
      <c r="S18" s="40"/>
      <c r="T18" s="39">
        <v>26210201</v>
      </c>
    </row>
    <row r="19" spans="2:20" s="36" customFormat="1" ht="21.75" customHeight="1">
      <c r="B19" s="36" t="s">
        <v>198</v>
      </c>
      <c r="D19" s="37">
        <v>9</v>
      </c>
      <c r="F19" s="36" t="s">
        <v>56</v>
      </c>
      <c r="H19" s="37">
        <v>0</v>
      </c>
      <c r="J19" s="39">
        <v>269332</v>
      </c>
      <c r="K19" s="40"/>
      <c r="L19" s="39">
        <v>0</v>
      </c>
      <c r="M19" s="40"/>
      <c r="N19" s="39">
        <v>269332</v>
      </c>
      <c r="O19" s="40"/>
      <c r="P19" s="39">
        <v>9832348</v>
      </c>
      <c r="Q19" s="40"/>
      <c r="R19" s="39">
        <v>0</v>
      </c>
      <c r="S19" s="40"/>
      <c r="T19" s="39">
        <v>9832348</v>
      </c>
    </row>
    <row r="20" spans="2:20" s="36" customFormat="1" ht="21.75" customHeight="1">
      <c r="B20" s="36" t="s">
        <v>112</v>
      </c>
      <c r="D20" s="37">
        <v>3</v>
      </c>
      <c r="F20" s="36" t="s">
        <v>56</v>
      </c>
      <c r="H20" s="37">
        <v>0</v>
      </c>
      <c r="J20" s="39">
        <v>47631</v>
      </c>
      <c r="K20" s="40"/>
      <c r="L20" s="39">
        <v>0</v>
      </c>
      <c r="M20" s="40"/>
      <c r="N20" s="39">
        <v>47631</v>
      </c>
      <c r="O20" s="40"/>
      <c r="P20" s="39">
        <v>2770918</v>
      </c>
      <c r="Q20" s="40"/>
      <c r="R20" s="39">
        <v>0</v>
      </c>
      <c r="S20" s="40"/>
      <c r="T20" s="39">
        <v>2770918</v>
      </c>
    </row>
    <row r="21" spans="2:20" s="36" customFormat="1" ht="21.75" customHeight="1">
      <c r="B21" s="36" t="s">
        <v>113</v>
      </c>
      <c r="D21" s="37">
        <v>16</v>
      </c>
      <c r="F21" s="36" t="s">
        <v>56</v>
      </c>
      <c r="H21" s="37">
        <v>0</v>
      </c>
      <c r="J21" s="39">
        <v>0</v>
      </c>
      <c r="K21" s="40"/>
      <c r="L21" s="39">
        <v>0</v>
      </c>
      <c r="M21" s="40"/>
      <c r="N21" s="39">
        <v>0</v>
      </c>
      <c r="O21" s="40"/>
      <c r="P21" s="39">
        <v>614108</v>
      </c>
      <c r="Q21" s="40"/>
      <c r="R21" s="39">
        <v>0</v>
      </c>
      <c r="S21" s="40"/>
      <c r="T21" s="39">
        <v>614108</v>
      </c>
    </row>
    <row r="22" spans="2:20" s="36" customFormat="1" ht="21.75" customHeight="1">
      <c r="B22" s="36" t="s">
        <v>155</v>
      </c>
      <c r="D22" s="37">
        <v>24</v>
      </c>
      <c r="F22" s="36" t="s">
        <v>56</v>
      </c>
      <c r="H22" s="37">
        <v>0</v>
      </c>
      <c r="J22" s="39">
        <v>10090</v>
      </c>
      <c r="K22" s="40"/>
      <c r="L22" s="39">
        <v>0</v>
      </c>
      <c r="M22" s="40"/>
      <c r="N22" s="39">
        <v>10090</v>
      </c>
      <c r="O22" s="40"/>
      <c r="P22" s="39">
        <v>256669</v>
      </c>
      <c r="Q22" s="40"/>
      <c r="R22" s="39">
        <v>0</v>
      </c>
      <c r="S22" s="40"/>
      <c r="T22" s="39">
        <v>256669</v>
      </c>
    </row>
    <row r="23" spans="2:20" s="36" customFormat="1" ht="21.75" customHeight="1">
      <c r="B23" s="36" t="s">
        <v>108</v>
      </c>
      <c r="D23" s="37">
        <v>19</v>
      </c>
      <c r="F23" s="36" t="s">
        <v>56</v>
      </c>
      <c r="H23" s="37">
        <v>18</v>
      </c>
      <c r="J23" s="39">
        <v>14301</v>
      </c>
      <c r="K23" s="40"/>
      <c r="L23" s="39">
        <v>-5</v>
      </c>
      <c r="M23" s="40"/>
      <c r="N23" s="39">
        <v>14306</v>
      </c>
      <c r="O23" s="40"/>
      <c r="P23" s="39">
        <v>238405</v>
      </c>
      <c r="Q23" s="40"/>
      <c r="R23" s="39">
        <v>50</v>
      </c>
      <c r="S23" s="40"/>
      <c r="T23" s="39">
        <v>238355</v>
      </c>
    </row>
    <row r="24" spans="2:20" s="36" customFormat="1" ht="21.75" customHeight="1">
      <c r="B24" s="36" t="s">
        <v>147</v>
      </c>
      <c r="D24" s="37">
        <v>15</v>
      </c>
      <c r="F24" s="36" t="s">
        <v>56</v>
      </c>
      <c r="H24" s="37">
        <v>0</v>
      </c>
      <c r="J24" s="39">
        <v>1110</v>
      </c>
      <c r="K24" s="40"/>
      <c r="L24" s="39">
        <v>0</v>
      </c>
      <c r="M24" s="40"/>
      <c r="N24" s="39">
        <v>1110</v>
      </c>
      <c r="O24" s="40"/>
      <c r="P24" s="39">
        <v>119855</v>
      </c>
      <c r="Q24" s="40"/>
      <c r="R24" s="39">
        <v>0</v>
      </c>
      <c r="S24" s="40"/>
      <c r="T24" s="39">
        <v>119855</v>
      </c>
    </row>
    <row r="25" spans="2:20" s="36" customFormat="1" ht="21.75" customHeight="1">
      <c r="B25" s="36" t="s">
        <v>201</v>
      </c>
      <c r="D25" s="37">
        <v>9</v>
      </c>
      <c r="F25" s="36" t="s">
        <v>56</v>
      </c>
      <c r="H25" s="37">
        <v>0</v>
      </c>
      <c r="J25" s="39">
        <v>3434</v>
      </c>
      <c r="K25" s="40"/>
      <c r="L25" s="39">
        <v>0</v>
      </c>
      <c r="M25" s="40"/>
      <c r="N25" s="39">
        <v>3434</v>
      </c>
      <c r="O25" s="40"/>
      <c r="P25" s="39">
        <v>12873</v>
      </c>
      <c r="Q25" s="40"/>
      <c r="R25" s="39">
        <v>0</v>
      </c>
      <c r="S25" s="40"/>
      <c r="T25" s="39">
        <v>12873</v>
      </c>
    </row>
    <row r="26" spans="2:20" s="36" customFormat="1" ht="21.75" customHeight="1">
      <c r="B26" s="36" t="s">
        <v>111</v>
      </c>
      <c r="D26" s="37">
        <v>17</v>
      </c>
      <c r="F26" s="36" t="s">
        <v>56</v>
      </c>
      <c r="H26" s="37">
        <v>0</v>
      </c>
      <c r="J26" s="39">
        <v>0</v>
      </c>
      <c r="K26" s="40"/>
      <c r="L26" s="39">
        <v>0</v>
      </c>
      <c r="M26" s="40"/>
      <c r="N26" s="39">
        <v>0</v>
      </c>
      <c r="O26" s="40"/>
      <c r="P26" s="39">
        <v>4109</v>
      </c>
      <c r="Q26" s="40"/>
      <c r="R26" s="39">
        <v>0</v>
      </c>
      <c r="S26" s="40"/>
      <c r="T26" s="39">
        <v>4109</v>
      </c>
    </row>
    <row r="27" spans="2:20" s="36" customFormat="1" ht="21.75" customHeight="1">
      <c r="D27" s="37"/>
      <c r="H27" s="37"/>
      <c r="J27" s="39"/>
      <c r="K27" s="40"/>
      <c r="L27" s="39"/>
      <c r="M27" s="40"/>
      <c r="N27" s="39"/>
      <c r="O27" s="40"/>
      <c r="P27" s="39"/>
      <c r="Q27" s="40"/>
      <c r="R27" s="39"/>
      <c r="S27" s="40"/>
      <c r="T27" s="39"/>
    </row>
    <row r="28" spans="2:20" s="36" customFormat="1" ht="21.75" customHeight="1" thickBot="1">
      <c r="B28" s="146" t="s">
        <v>85</v>
      </c>
      <c r="C28" s="146"/>
      <c r="D28" s="146"/>
      <c r="E28" s="146"/>
      <c r="F28" s="146"/>
      <c r="G28" s="146"/>
      <c r="H28" s="146"/>
      <c r="J28" s="43">
        <f>SUM(J10:J26)</f>
        <v>171778787</v>
      </c>
      <c r="L28" s="43">
        <v>-5</v>
      </c>
      <c r="N28" s="43">
        <f>SUM(N10:N26)</f>
        <v>171778792</v>
      </c>
      <c r="P28" s="43">
        <f>SUM(P10:P27)</f>
        <v>13475344169</v>
      </c>
      <c r="R28" s="43">
        <f>SUM(R15:R27)</f>
        <v>50</v>
      </c>
      <c r="T28" s="43">
        <f>SUM(T10:T26)</f>
        <v>13475344119</v>
      </c>
    </row>
    <row r="29" spans="2:20" ht="21.75" customHeight="1" thickTop="1"/>
    <row r="31" spans="2:20" ht="21.75" customHeight="1">
      <c r="J31" s="66">
        <v>9</v>
      </c>
    </row>
  </sheetData>
  <sortState xmlns:xlrd2="http://schemas.microsoft.com/office/spreadsheetml/2017/richdata2" ref="B10:T26">
    <sortCondition descending="1" ref="T10:T26"/>
  </sortState>
  <mergeCells count="17">
    <mergeCell ref="B8:H8"/>
    <mergeCell ref="B2:T2"/>
    <mergeCell ref="B3:T3"/>
    <mergeCell ref="B4:T4"/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4"/>
  <sheetViews>
    <sheetView rightToLeft="1" view="pageBreakPreview" zoomScale="60" zoomScaleNormal="60" workbookViewId="0">
      <selection activeCell="L10" sqref="L10:L31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3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>
      <c r="B2" s="133" t="s">
        <v>128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28" ht="33">
      <c r="B3" s="133" t="s">
        <v>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28" ht="33">
      <c r="B4" s="133" t="s">
        <v>222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7" spans="2:28" s="2" customFormat="1" ht="30">
      <c r="B7" s="14" t="s">
        <v>118</v>
      </c>
      <c r="E7" s="13"/>
      <c r="F7" s="13"/>
      <c r="G7" s="13"/>
      <c r="H7" s="13"/>
      <c r="I7" s="13"/>
      <c r="J7" s="13"/>
      <c r="K7" s="13"/>
      <c r="L7" s="1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21" t="s">
        <v>1</v>
      </c>
      <c r="D8" s="122" t="s">
        <v>50</v>
      </c>
      <c r="E8" s="122" t="s">
        <v>50</v>
      </c>
      <c r="F8" s="122" t="s">
        <v>50</v>
      </c>
      <c r="G8" s="122" t="s">
        <v>50</v>
      </c>
      <c r="H8" s="122" t="s">
        <v>50</v>
      </c>
      <c r="I8" s="122" t="s">
        <v>50</v>
      </c>
      <c r="J8" s="122" t="s">
        <v>50</v>
      </c>
      <c r="K8" s="122" t="s">
        <v>50</v>
      </c>
      <c r="L8" s="122" t="s">
        <v>50</v>
      </c>
      <c r="N8" s="122" t="s">
        <v>51</v>
      </c>
      <c r="O8" s="122" t="s">
        <v>51</v>
      </c>
      <c r="P8" s="122" t="s">
        <v>51</v>
      </c>
      <c r="Q8" s="122" t="s">
        <v>51</v>
      </c>
      <c r="R8" s="122" t="s">
        <v>51</v>
      </c>
      <c r="S8" s="122" t="s">
        <v>51</v>
      </c>
      <c r="T8" s="122" t="s">
        <v>51</v>
      </c>
      <c r="U8" s="122" t="s">
        <v>51</v>
      </c>
      <c r="V8" s="122" t="s">
        <v>51</v>
      </c>
    </row>
    <row r="9" spans="2:28" s="48" customFormat="1" ht="55.5" customHeight="1">
      <c r="B9" s="121" t="s">
        <v>1</v>
      </c>
      <c r="D9" s="149" t="s">
        <v>219</v>
      </c>
      <c r="E9" s="49"/>
      <c r="F9" s="149" t="s">
        <v>71</v>
      </c>
      <c r="G9" s="49"/>
      <c r="H9" s="149" t="s">
        <v>72</v>
      </c>
      <c r="I9" s="49"/>
      <c r="J9" s="149" t="s">
        <v>43</v>
      </c>
      <c r="K9" s="49"/>
      <c r="L9" s="150" t="s">
        <v>73</v>
      </c>
      <c r="N9" s="149" t="s">
        <v>70</v>
      </c>
      <c r="O9" s="49"/>
      <c r="P9" s="149" t="s">
        <v>71</v>
      </c>
      <c r="Q9" s="49"/>
      <c r="R9" s="149" t="s">
        <v>72</v>
      </c>
      <c r="S9" s="49"/>
      <c r="T9" s="149" t="s">
        <v>43</v>
      </c>
      <c r="U9" s="49"/>
      <c r="V9" s="149" t="s">
        <v>73</v>
      </c>
    </row>
    <row r="10" spans="2:28">
      <c r="B10" s="4" t="s">
        <v>14</v>
      </c>
      <c r="D10" s="29">
        <v>0</v>
      </c>
      <c r="F10" s="29">
        <v>1216871545</v>
      </c>
      <c r="H10" s="29">
        <v>1352992292</v>
      </c>
      <c r="J10" s="29">
        <v>2569863837</v>
      </c>
      <c r="L10" s="53">
        <v>0.23749999999999999</v>
      </c>
      <c r="N10" s="29">
        <v>773566460</v>
      </c>
      <c r="P10" s="29">
        <v>3127281296</v>
      </c>
      <c r="R10" s="29">
        <v>1688644905</v>
      </c>
      <c r="T10" s="29">
        <v>5589492661</v>
      </c>
      <c r="V10" s="53">
        <v>8.0199999999999994E-2</v>
      </c>
    </row>
    <row r="11" spans="2:28">
      <c r="B11" s="4" t="s">
        <v>173</v>
      </c>
      <c r="D11" s="29">
        <v>0</v>
      </c>
      <c r="F11" s="29">
        <v>897628275</v>
      </c>
      <c r="H11" s="29">
        <v>529827534</v>
      </c>
      <c r="J11" s="29">
        <v>1427455809</v>
      </c>
      <c r="L11" s="53">
        <v>0.13189999999999999</v>
      </c>
      <c r="N11" s="29">
        <v>0</v>
      </c>
      <c r="P11" s="29">
        <v>1079536049</v>
      </c>
      <c r="R11" s="29">
        <v>1502119021</v>
      </c>
      <c r="T11" s="29">
        <v>2581655070</v>
      </c>
      <c r="V11" s="53">
        <v>3.7100000000000001E-2</v>
      </c>
      <c r="Z11" s="53"/>
    </row>
    <row r="12" spans="2:28">
      <c r="B12" s="4" t="s">
        <v>131</v>
      </c>
      <c r="D12" s="29">
        <v>0</v>
      </c>
      <c r="F12" s="29">
        <v>1043752500</v>
      </c>
      <c r="H12" s="29">
        <v>0</v>
      </c>
      <c r="J12" s="29">
        <v>1043752500</v>
      </c>
      <c r="L12" s="53">
        <v>9.6500000000000002E-2</v>
      </c>
      <c r="N12" s="29">
        <v>573750000</v>
      </c>
      <c r="P12" s="29">
        <v>1582995004</v>
      </c>
      <c r="R12" s="29">
        <v>105734679</v>
      </c>
      <c r="T12" s="29">
        <v>2262479683</v>
      </c>
      <c r="V12" s="53">
        <v>3.2500000000000001E-2</v>
      </c>
    </row>
    <row r="13" spans="2:28">
      <c r="B13" s="4" t="s">
        <v>206</v>
      </c>
      <c r="D13" s="29">
        <v>0</v>
      </c>
      <c r="F13" s="29">
        <v>0</v>
      </c>
      <c r="H13" s="29">
        <v>0</v>
      </c>
      <c r="J13" s="29">
        <v>0</v>
      </c>
      <c r="L13" s="53">
        <v>0</v>
      </c>
      <c r="N13" s="29">
        <v>0</v>
      </c>
      <c r="P13" s="29">
        <v>0</v>
      </c>
      <c r="R13" s="29">
        <v>2126585926</v>
      </c>
      <c r="T13" s="29">
        <v>2126585926</v>
      </c>
      <c r="V13" s="53">
        <v>3.0499999999999999E-2</v>
      </c>
    </row>
    <row r="14" spans="2:28">
      <c r="B14" s="4" t="s">
        <v>16</v>
      </c>
      <c r="D14" s="29">
        <v>0</v>
      </c>
      <c r="F14" s="29">
        <v>2357633842</v>
      </c>
      <c r="H14" s="29">
        <v>0</v>
      </c>
      <c r="J14" s="29">
        <v>2357633842</v>
      </c>
      <c r="L14" s="53">
        <v>0.21790000000000001</v>
      </c>
      <c r="N14" s="29">
        <v>790500000</v>
      </c>
      <c r="P14" s="29">
        <v>3100672105</v>
      </c>
      <c r="R14" s="29">
        <v>-2299902020</v>
      </c>
      <c r="T14" s="29">
        <v>1591270085</v>
      </c>
      <c r="V14" s="53">
        <v>2.2800000000000001E-2</v>
      </c>
    </row>
    <row r="15" spans="2:28">
      <c r="B15" s="4" t="s">
        <v>63</v>
      </c>
      <c r="D15" s="29">
        <v>0</v>
      </c>
      <c r="F15" s="29">
        <v>0</v>
      </c>
      <c r="H15" s="29">
        <v>0</v>
      </c>
      <c r="J15" s="29">
        <v>0</v>
      </c>
      <c r="L15" s="53">
        <v>0</v>
      </c>
      <c r="N15" s="29">
        <v>0</v>
      </c>
      <c r="P15" s="29">
        <v>0</v>
      </c>
      <c r="R15" s="29">
        <v>1537685578</v>
      </c>
      <c r="T15" s="29">
        <v>1537685578</v>
      </c>
      <c r="V15" s="53">
        <v>2.2100000000000002E-2</v>
      </c>
    </row>
    <row r="16" spans="2:28">
      <c r="B16" s="4" t="s">
        <v>130</v>
      </c>
      <c r="D16" s="29">
        <v>0</v>
      </c>
      <c r="F16" s="29">
        <v>1554925615</v>
      </c>
      <c r="H16" s="29">
        <v>5698184</v>
      </c>
      <c r="J16" s="29">
        <v>1560623799</v>
      </c>
      <c r="L16" s="53">
        <v>0.14430000000000001</v>
      </c>
      <c r="N16" s="29">
        <v>513000000</v>
      </c>
      <c r="P16" s="29">
        <v>475681170</v>
      </c>
      <c r="R16" s="29">
        <v>-37253514</v>
      </c>
      <c r="T16" s="29">
        <v>951427656</v>
      </c>
      <c r="V16" s="53">
        <v>1.37E-2</v>
      </c>
    </row>
    <row r="17" spans="2:22">
      <c r="B17" s="4" t="s">
        <v>15</v>
      </c>
      <c r="D17" s="29">
        <v>0</v>
      </c>
      <c r="F17" s="29">
        <v>0</v>
      </c>
      <c r="H17" s="29">
        <v>0</v>
      </c>
      <c r="J17" s="29">
        <v>0</v>
      </c>
      <c r="L17" s="53">
        <v>0</v>
      </c>
      <c r="N17" s="29">
        <v>697017100</v>
      </c>
      <c r="P17" s="29">
        <v>0</v>
      </c>
      <c r="R17" s="29">
        <v>115555255</v>
      </c>
      <c r="T17" s="29">
        <v>812572355</v>
      </c>
      <c r="V17" s="53">
        <v>1.17E-2</v>
      </c>
    </row>
    <row r="18" spans="2:22">
      <c r="B18" s="4" t="s">
        <v>226</v>
      </c>
      <c r="D18" s="29">
        <v>0</v>
      </c>
      <c r="F18" s="29">
        <v>414990148</v>
      </c>
      <c r="H18" s="29">
        <v>206375491</v>
      </c>
      <c r="J18" s="29">
        <v>621365639</v>
      </c>
      <c r="L18" s="53">
        <v>5.74E-2</v>
      </c>
      <c r="N18" s="29">
        <v>0</v>
      </c>
      <c r="P18" s="29">
        <v>414990148</v>
      </c>
      <c r="R18" s="29">
        <v>206375491</v>
      </c>
      <c r="T18" s="29">
        <v>621365639</v>
      </c>
      <c r="V18" s="53">
        <v>8.8999999999999999E-3</v>
      </c>
    </row>
    <row r="19" spans="2:22">
      <c r="B19" s="4" t="s">
        <v>127</v>
      </c>
      <c r="D19" s="29">
        <v>0</v>
      </c>
      <c r="F19" s="29">
        <v>0</v>
      </c>
      <c r="H19" s="29">
        <v>0</v>
      </c>
      <c r="J19" s="29">
        <v>0</v>
      </c>
      <c r="L19" s="53">
        <v>0</v>
      </c>
      <c r="N19" s="29">
        <v>205443900</v>
      </c>
      <c r="P19" s="29">
        <v>0</v>
      </c>
      <c r="R19" s="29">
        <v>414222882</v>
      </c>
      <c r="T19" s="29">
        <v>619666782</v>
      </c>
      <c r="V19" s="53">
        <v>8.8999999999999999E-3</v>
      </c>
    </row>
    <row r="20" spans="2:22" ht="22.5" customHeight="1">
      <c r="B20" s="4" t="s">
        <v>177</v>
      </c>
      <c r="D20" s="29">
        <v>0</v>
      </c>
      <c r="F20" s="29">
        <v>752297040</v>
      </c>
      <c r="H20" s="29">
        <v>0</v>
      </c>
      <c r="J20" s="29">
        <v>752297040</v>
      </c>
      <c r="L20" s="53">
        <v>6.9500000000000006E-2</v>
      </c>
      <c r="N20" s="29">
        <v>0</v>
      </c>
      <c r="P20" s="29">
        <v>542787640</v>
      </c>
      <c r="R20" s="29">
        <v>19145434</v>
      </c>
      <c r="T20" s="29">
        <v>561933074</v>
      </c>
      <c r="V20" s="53">
        <v>8.0999999999999996E-3</v>
      </c>
    </row>
    <row r="21" spans="2:22">
      <c r="B21" s="4" t="s">
        <v>69</v>
      </c>
      <c r="D21" s="29">
        <v>0</v>
      </c>
      <c r="F21" s="29">
        <v>0</v>
      </c>
      <c r="H21" s="29">
        <v>0</v>
      </c>
      <c r="J21" s="29">
        <v>0</v>
      </c>
      <c r="L21" s="53">
        <v>0</v>
      </c>
      <c r="N21" s="29">
        <v>0</v>
      </c>
      <c r="P21" s="29">
        <v>0</v>
      </c>
      <c r="R21" s="29">
        <v>556717722</v>
      </c>
      <c r="T21" s="29">
        <v>556717722</v>
      </c>
      <c r="V21" s="53">
        <v>8.0000000000000002E-3</v>
      </c>
    </row>
    <row r="22" spans="2:22">
      <c r="B22" s="4" t="s">
        <v>17</v>
      </c>
      <c r="D22" s="29">
        <v>0</v>
      </c>
      <c r="F22" s="29">
        <v>0</v>
      </c>
      <c r="H22" s="29">
        <v>275952488</v>
      </c>
      <c r="J22" s="29">
        <v>275952488</v>
      </c>
      <c r="L22" s="53">
        <v>2.5499999999999998E-2</v>
      </c>
      <c r="N22" s="29">
        <v>310456320</v>
      </c>
      <c r="P22" s="29">
        <v>0</v>
      </c>
      <c r="R22" s="29">
        <v>159050293</v>
      </c>
      <c r="T22" s="29">
        <v>469506613</v>
      </c>
      <c r="V22" s="53">
        <v>6.7000000000000002E-3</v>
      </c>
    </row>
    <row r="23" spans="2:22">
      <c r="B23" s="4" t="s">
        <v>129</v>
      </c>
      <c r="D23" s="29">
        <v>0</v>
      </c>
      <c r="F23" s="29">
        <v>0</v>
      </c>
      <c r="H23" s="29">
        <v>0</v>
      </c>
      <c r="J23" s="29">
        <v>0</v>
      </c>
      <c r="L23" s="53">
        <v>0</v>
      </c>
      <c r="N23" s="29">
        <v>0</v>
      </c>
      <c r="P23" s="29">
        <v>0</v>
      </c>
      <c r="R23" s="29">
        <v>357306264</v>
      </c>
      <c r="T23" s="29">
        <v>357306264</v>
      </c>
      <c r="V23" s="53">
        <v>5.1000000000000004E-3</v>
      </c>
    </row>
    <row r="24" spans="2:22">
      <c r="B24" s="4" t="s">
        <v>169</v>
      </c>
      <c r="D24" s="29">
        <v>0</v>
      </c>
      <c r="F24" s="29">
        <v>0</v>
      </c>
      <c r="H24" s="29">
        <v>0</v>
      </c>
      <c r="J24" s="29">
        <v>0</v>
      </c>
      <c r="L24" s="53">
        <v>0</v>
      </c>
      <c r="N24" s="29">
        <v>0</v>
      </c>
      <c r="P24" s="29">
        <v>0</v>
      </c>
      <c r="R24" s="29">
        <v>58151958</v>
      </c>
      <c r="T24" s="29">
        <v>58151958</v>
      </c>
      <c r="V24" s="53">
        <v>8.0000000000000004E-4</v>
      </c>
    </row>
    <row r="25" spans="2:22">
      <c r="B25" s="4" t="s">
        <v>170</v>
      </c>
      <c r="D25" s="29">
        <v>0</v>
      </c>
      <c r="F25" s="29">
        <v>0</v>
      </c>
      <c r="H25" s="29">
        <v>0</v>
      </c>
      <c r="J25" s="29">
        <v>0</v>
      </c>
      <c r="L25" s="53">
        <v>0</v>
      </c>
      <c r="N25" s="29">
        <v>0</v>
      </c>
      <c r="P25" s="29">
        <v>0</v>
      </c>
      <c r="R25" s="29">
        <v>14014199</v>
      </c>
      <c r="T25" s="29">
        <v>14014199</v>
      </c>
      <c r="V25" s="53">
        <v>2.0000000000000001E-4</v>
      </c>
    </row>
    <row r="26" spans="2:22">
      <c r="B26" s="4" t="s">
        <v>228</v>
      </c>
      <c r="D26" s="29">
        <v>0</v>
      </c>
      <c r="F26" s="29">
        <v>2161471</v>
      </c>
      <c r="H26" s="29">
        <v>0</v>
      </c>
      <c r="J26" s="29">
        <v>2161471</v>
      </c>
      <c r="L26" s="53">
        <v>2.0000000000000001E-4</v>
      </c>
      <c r="N26" s="29">
        <v>0</v>
      </c>
      <c r="P26" s="29">
        <v>2161471</v>
      </c>
      <c r="R26" s="29">
        <v>0</v>
      </c>
      <c r="T26" s="29">
        <v>2161471</v>
      </c>
      <c r="V26" s="53">
        <v>0</v>
      </c>
    </row>
    <row r="27" spans="2:22">
      <c r="B27" s="4" t="s">
        <v>207</v>
      </c>
      <c r="D27" s="29">
        <v>0</v>
      </c>
      <c r="F27" s="29">
        <v>0</v>
      </c>
      <c r="H27" s="29">
        <v>0</v>
      </c>
      <c r="J27" s="29">
        <v>0</v>
      </c>
      <c r="L27" s="53">
        <v>0</v>
      </c>
      <c r="N27" s="29">
        <v>0</v>
      </c>
      <c r="P27" s="29">
        <v>0</v>
      </c>
      <c r="R27" s="29">
        <v>-20254</v>
      </c>
      <c r="T27" s="29">
        <v>-20254</v>
      </c>
      <c r="V27" s="53">
        <v>0</v>
      </c>
    </row>
    <row r="28" spans="2:22">
      <c r="B28" s="4" t="s">
        <v>227</v>
      </c>
      <c r="D28" s="29">
        <v>0</v>
      </c>
      <c r="F28" s="29">
        <v>-9722700</v>
      </c>
      <c r="H28" s="29">
        <v>0</v>
      </c>
      <c r="J28" s="29">
        <v>-9722700</v>
      </c>
      <c r="L28" s="53">
        <v>-8.9999999999999998E-4</v>
      </c>
      <c r="N28" s="29">
        <v>0</v>
      </c>
      <c r="P28" s="29">
        <v>-9722700</v>
      </c>
      <c r="R28" s="29">
        <v>0</v>
      </c>
      <c r="T28" s="29">
        <v>-9722700</v>
      </c>
      <c r="V28" s="53">
        <v>-1E-4</v>
      </c>
    </row>
    <row r="29" spans="2:22">
      <c r="B29" s="4" t="s">
        <v>13</v>
      </c>
      <c r="D29" s="29">
        <v>0</v>
      </c>
      <c r="F29" s="29">
        <v>0</v>
      </c>
      <c r="H29" s="29">
        <v>0</v>
      </c>
      <c r="J29" s="29">
        <v>0</v>
      </c>
      <c r="L29" s="53">
        <v>0</v>
      </c>
      <c r="N29" s="29">
        <v>0</v>
      </c>
      <c r="P29" s="29">
        <v>0</v>
      </c>
      <c r="R29" s="29">
        <v>-16807037</v>
      </c>
      <c r="T29" s="29">
        <v>-16807037</v>
      </c>
      <c r="V29" s="53">
        <v>-2.0000000000000001E-4</v>
      </c>
    </row>
    <row r="30" spans="2:22">
      <c r="B30" s="4" t="s">
        <v>178</v>
      </c>
      <c r="D30" s="29">
        <v>0</v>
      </c>
      <c r="F30" s="29">
        <v>0</v>
      </c>
      <c r="H30" s="29">
        <v>0</v>
      </c>
      <c r="J30" s="29">
        <v>0</v>
      </c>
      <c r="L30" s="53">
        <v>0</v>
      </c>
      <c r="N30" s="29">
        <v>0</v>
      </c>
      <c r="P30" s="29">
        <v>0</v>
      </c>
      <c r="R30" s="29">
        <v>-230229061</v>
      </c>
      <c r="T30" s="29">
        <v>-230229061</v>
      </c>
      <c r="V30" s="53">
        <v>-3.3E-3</v>
      </c>
    </row>
    <row r="31" spans="2:22">
      <c r="B31" s="4" t="s">
        <v>132</v>
      </c>
      <c r="D31" s="29">
        <v>0</v>
      </c>
      <c r="F31" s="29">
        <v>0</v>
      </c>
      <c r="H31" s="29">
        <v>0</v>
      </c>
      <c r="J31" s="29">
        <v>0</v>
      </c>
      <c r="L31" s="53">
        <v>0</v>
      </c>
      <c r="N31" s="29">
        <v>362880000</v>
      </c>
      <c r="P31" s="29">
        <v>0</v>
      </c>
      <c r="R31" s="29">
        <v>-1163926258</v>
      </c>
      <c r="T31" s="29">
        <v>-801046258</v>
      </c>
      <c r="V31" s="53">
        <v>-1.15E-2</v>
      </c>
    </row>
    <row r="32" spans="2:22" ht="21.75" thickBot="1">
      <c r="B32" s="51" t="s">
        <v>85</v>
      </c>
      <c r="D32" s="52">
        <f>SUM(D10:D31)</f>
        <v>0</v>
      </c>
      <c r="F32" s="52">
        <f>SUM(F10:F31)</f>
        <v>8230537736</v>
      </c>
      <c r="H32" s="52">
        <f>SUM(H10:H31)</f>
        <v>2370845989</v>
      </c>
      <c r="J32" s="52">
        <f>SUM(J10:J31)</f>
        <v>10601383725</v>
      </c>
      <c r="L32" s="101">
        <f>SUM(L10:L31)</f>
        <v>0.97979999999999989</v>
      </c>
      <c r="N32" s="52">
        <f>SUM(N10:N31)</f>
        <v>4226613780</v>
      </c>
      <c r="P32" s="52">
        <f>SUM(P10:P31)</f>
        <v>10316382183</v>
      </c>
      <c r="R32" s="52">
        <f>SUM(R10:R31)</f>
        <v>5113171463</v>
      </c>
      <c r="T32" s="52">
        <f>SUM(T10:T31)</f>
        <v>19656167426</v>
      </c>
      <c r="V32" s="101">
        <f>SUM(V10:V31)</f>
        <v>0.28220000000000001</v>
      </c>
    </row>
    <row r="33" spans="12:22" ht="21.75" thickTop="1">
      <c r="V33" s="53"/>
    </row>
    <row r="34" spans="12:22" ht="30">
      <c r="L34" s="113"/>
    </row>
  </sheetData>
  <sortState xmlns:xlrd2="http://schemas.microsoft.com/office/spreadsheetml/2017/richdata2" ref="B10:V31">
    <sortCondition descending="1" ref="T10:T3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31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9"/>
  <sheetViews>
    <sheetView rightToLeft="1" view="pageBreakPreview" zoomScale="60" zoomScaleNormal="85" workbookViewId="0">
      <selection activeCell="N19" sqref="N19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8" ht="30">
      <c r="B3" s="120" t="s">
        <v>48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8" ht="30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6" spans="2:28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>
      <c r="B7" s="154" t="s">
        <v>1</v>
      </c>
      <c r="D7" s="153" t="s">
        <v>57</v>
      </c>
      <c r="E7" s="153" t="s">
        <v>57</v>
      </c>
      <c r="F7" s="153" t="s">
        <v>57</v>
      </c>
      <c r="G7" s="153" t="s">
        <v>57</v>
      </c>
      <c r="H7" s="153" t="s">
        <v>57</v>
      </c>
      <c r="J7" s="153" t="s">
        <v>50</v>
      </c>
      <c r="K7" s="153" t="s">
        <v>50</v>
      </c>
      <c r="L7" s="153" t="s">
        <v>50</v>
      </c>
      <c r="M7" s="153" t="s">
        <v>50</v>
      </c>
      <c r="N7" s="153" t="s">
        <v>50</v>
      </c>
      <c r="P7" s="153" t="s">
        <v>51</v>
      </c>
      <c r="Q7" s="153" t="s">
        <v>51</v>
      </c>
      <c r="R7" s="153" t="s">
        <v>51</v>
      </c>
      <c r="S7" s="153" t="s">
        <v>51</v>
      </c>
      <c r="T7" s="153" t="s">
        <v>51</v>
      </c>
    </row>
    <row r="8" spans="2:28" s="45" customFormat="1" ht="56.25" customHeight="1">
      <c r="B8" s="154" t="s">
        <v>1</v>
      </c>
      <c r="D8" s="152" t="s">
        <v>58</v>
      </c>
      <c r="E8" s="65"/>
      <c r="F8" s="152" t="s">
        <v>59</v>
      </c>
      <c r="G8" s="65"/>
      <c r="H8" s="152" t="s">
        <v>60</v>
      </c>
      <c r="J8" s="152" t="s">
        <v>61</v>
      </c>
      <c r="K8" s="65"/>
      <c r="L8" s="152" t="s">
        <v>54</v>
      </c>
      <c r="M8" s="65"/>
      <c r="N8" s="152" t="s">
        <v>62</v>
      </c>
      <c r="P8" s="152" t="s">
        <v>61</v>
      </c>
      <c r="Q8" s="65"/>
      <c r="R8" s="152" t="s">
        <v>54</v>
      </c>
      <c r="S8" s="65"/>
      <c r="T8" s="152" t="s">
        <v>62</v>
      </c>
    </row>
    <row r="9" spans="2:28" s="4" customFormat="1">
      <c r="B9" s="50" t="s">
        <v>16</v>
      </c>
      <c r="D9" s="50" t="s">
        <v>246</v>
      </c>
      <c r="F9" s="56">
        <v>465000</v>
      </c>
      <c r="H9" s="56">
        <v>1700</v>
      </c>
      <c r="J9" s="56">
        <v>0</v>
      </c>
      <c r="L9" s="56">
        <v>0</v>
      </c>
      <c r="N9" s="56">
        <v>0</v>
      </c>
      <c r="P9" s="56">
        <v>790500000</v>
      </c>
      <c r="R9" s="56">
        <v>0</v>
      </c>
      <c r="T9" s="56">
        <v>790500000</v>
      </c>
    </row>
    <row r="10" spans="2:28" s="4" customFormat="1">
      <c r="B10" s="4" t="s">
        <v>14</v>
      </c>
      <c r="D10" s="4" t="s">
        <v>160</v>
      </c>
      <c r="F10" s="29">
        <v>354847</v>
      </c>
      <c r="H10" s="29">
        <v>2180</v>
      </c>
      <c r="J10" s="29">
        <v>0</v>
      </c>
      <c r="L10" s="29">
        <v>0</v>
      </c>
      <c r="N10" s="29">
        <v>0</v>
      </c>
      <c r="P10" s="29">
        <v>773566460</v>
      </c>
      <c r="R10" s="29">
        <v>0</v>
      </c>
      <c r="T10" s="29">
        <v>773566460</v>
      </c>
    </row>
    <row r="11" spans="2:28" s="4" customFormat="1">
      <c r="B11" s="4" t="s">
        <v>15</v>
      </c>
      <c r="D11" s="4" t="s">
        <v>161</v>
      </c>
      <c r="F11" s="29">
        <v>206830</v>
      </c>
      <c r="H11" s="29">
        <v>3370</v>
      </c>
      <c r="J11" s="29">
        <v>0</v>
      </c>
      <c r="L11" s="29">
        <v>0</v>
      </c>
      <c r="N11" s="29">
        <v>0</v>
      </c>
      <c r="P11" s="29">
        <v>697017100</v>
      </c>
      <c r="R11" s="29">
        <v>0</v>
      </c>
      <c r="T11" s="29">
        <v>697017100</v>
      </c>
    </row>
    <row r="12" spans="2:28" s="4" customFormat="1">
      <c r="B12" s="4" t="s">
        <v>131</v>
      </c>
      <c r="D12" s="4" t="s">
        <v>162</v>
      </c>
      <c r="F12" s="29">
        <v>75000</v>
      </c>
      <c r="H12" s="29">
        <v>7650</v>
      </c>
      <c r="J12" s="29">
        <v>0</v>
      </c>
      <c r="L12" s="29">
        <v>0</v>
      </c>
      <c r="N12" s="29">
        <v>0</v>
      </c>
      <c r="P12" s="29">
        <v>573750000</v>
      </c>
      <c r="R12" s="29">
        <v>0</v>
      </c>
      <c r="T12" s="29">
        <v>573750000</v>
      </c>
    </row>
    <row r="13" spans="2:28" s="4" customFormat="1">
      <c r="B13" s="4" t="s">
        <v>130</v>
      </c>
      <c r="D13" s="4" t="s">
        <v>163</v>
      </c>
      <c r="F13" s="29">
        <v>90000</v>
      </c>
      <c r="H13" s="29">
        <v>5700</v>
      </c>
      <c r="J13" s="29">
        <v>0</v>
      </c>
      <c r="L13" s="29">
        <v>0</v>
      </c>
      <c r="N13" s="29">
        <v>0</v>
      </c>
      <c r="P13" s="29">
        <v>513000000</v>
      </c>
      <c r="R13" s="29">
        <v>0</v>
      </c>
      <c r="T13" s="29">
        <v>513000000</v>
      </c>
    </row>
    <row r="14" spans="2:28" s="4" customFormat="1">
      <c r="B14" s="4" t="s">
        <v>132</v>
      </c>
      <c r="D14" s="4" t="s">
        <v>164</v>
      </c>
      <c r="F14" s="29">
        <v>540000</v>
      </c>
      <c r="H14" s="29">
        <v>672</v>
      </c>
      <c r="J14" s="29">
        <v>0</v>
      </c>
      <c r="L14" s="29">
        <v>0</v>
      </c>
      <c r="N14" s="29">
        <v>0</v>
      </c>
      <c r="P14" s="29">
        <v>362880000</v>
      </c>
      <c r="R14" s="29">
        <v>0</v>
      </c>
      <c r="T14" s="29">
        <v>362880000</v>
      </c>
    </row>
    <row r="15" spans="2:28" s="4" customFormat="1">
      <c r="B15" s="4" t="s">
        <v>17</v>
      </c>
      <c r="D15" s="4" t="s">
        <v>165</v>
      </c>
      <c r="F15" s="29">
        <v>250368</v>
      </c>
      <c r="H15" s="29">
        <v>1240</v>
      </c>
      <c r="J15" s="29">
        <v>0</v>
      </c>
      <c r="L15" s="29">
        <v>0</v>
      </c>
      <c r="N15" s="29">
        <v>0</v>
      </c>
      <c r="P15" s="29">
        <v>310456320</v>
      </c>
      <c r="R15" s="29">
        <v>0</v>
      </c>
      <c r="T15" s="29">
        <v>310456320</v>
      </c>
    </row>
    <row r="16" spans="2:28" s="4" customFormat="1">
      <c r="B16" s="4" t="s">
        <v>127</v>
      </c>
      <c r="D16" s="4" t="s">
        <v>166</v>
      </c>
      <c r="F16" s="29">
        <v>38763</v>
      </c>
      <c r="H16" s="29">
        <v>5300</v>
      </c>
      <c r="J16" s="29">
        <v>0</v>
      </c>
      <c r="L16" s="29">
        <v>0</v>
      </c>
      <c r="N16" s="29">
        <v>0</v>
      </c>
      <c r="P16" s="29">
        <v>205443900</v>
      </c>
      <c r="R16" s="29">
        <v>0</v>
      </c>
      <c r="T16" s="29">
        <v>205443900</v>
      </c>
    </row>
    <row r="17" spans="2:20" ht="21.75" thickBot="1">
      <c r="B17" s="151" t="s">
        <v>85</v>
      </c>
      <c r="C17" s="151"/>
      <c r="D17" s="151"/>
      <c r="E17" s="151"/>
      <c r="F17" s="151"/>
      <c r="G17" s="151"/>
      <c r="H17" s="151"/>
      <c r="J17" s="10">
        <f>SUM(J9:J16)</f>
        <v>0</v>
      </c>
      <c r="L17" s="10">
        <f>SUM(L9:L16)</f>
        <v>0</v>
      </c>
      <c r="N17" s="10">
        <f>SUM(N9:N16)</f>
        <v>0</v>
      </c>
      <c r="P17" s="10">
        <f>SUM(P9:P16)</f>
        <v>4226613780</v>
      </c>
      <c r="R17" s="10">
        <f>SUM(R9:R16)</f>
        <v>0</v>
      </c>
      <c r="T17" s="10">
        <f>SUM(T9:T16)</f>
        <v>4226613780</v>
      </c>
    </row>
    <row r="18" spans="2:20" ht="21.75" thickTop="1"/>
    <row r="19" spans="2:20" ht="30">
      <c r="J19" s="59">
        <v>11</v>
      </c>
    </row>
  </sheetData>
  <sortState xmlns:xlrd2="http://schemas.microsoft.com/office/spreadsheetml/2017/richdata2" ref="B9:T16">
    <sortCondition descending="1" ref="T9:T16"/>
  </sortState>
  <mergeCells count="17">
    <mergeCell ref="D7:H7"/>
    <mergeCell ref="B2:T2"/>
    <mergeCell ref="B3:T3"/>
    <mergeCell ref="B4:T4"/>
    <mergeCell ref="B17:H17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2" right="0.2" top="0" bottom="0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8"/>
  <sheetViews>
    <sheetView rightToLeft="1" view="pageBreakPreview" topLeftCell="A15" zoomScale="85" zoomScaleNormal="100" zoomScaleSheetLayoutView="85" workbookViewId="0">
      <selection activeCell="R28" sqref="R28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22" t="s">
        <v>128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2:28" ht="30">
      <c r="B3" s="122" t="s">
        <v>48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8" ht="30">
      <c r="B4" s="122" t="s">
        <v>222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2:28" ht="61.5" customHeight="1"/>
    <row r="6" spans="2:28" s="2" customFormat="1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>
      <c r="B8" s="121" t="s">
        <v>1</v>
      </c>
      <c r="D8" s="122" t="s">
        <v>50</v>
      </c>
      <c r="E8" s="122" t="s">
        <v>50</v>
      </c>
      <c r="F8" s="122" t="s">
        <v>50</v>
      </c>
      <c r="G8" s="122" t="s">
        <v>50</v>
      </c>
      <c r="H8" s="122" t="s">
        <v>50</v>
      </c>
      <c r="I8" s="122" t="s">
        <v>50</v>
      </c>
      <c r="J8" s="122" t="s">
        <v>50</v>
      </c>
      <c r="L8" s="122" t="s">
        <v>51</v>
      </c>
      <c r="M8" s="122" t="s">
        <v>51</v>
      </c>
      <c r="N8" s="122" t="s">
        <v>51</v>
      </c>
      <c r="O8" s="122" t="s">
        <v>51</v>
      </c>
      <c r="P8" s="122" t="s">
        <v>51</v>
      </c>
      <c r="Q8" s="122" t="s">
        <v>51</v>
      </c>
      <c r="R8" s="122" t="s">
        <v>51</v>
      </c>
    </row>
    <row r="9" spans="2:28" ht="64.5" customHeight="1">
      <c r="B9" s="121" t="s">
        <v>1</v>
      </c>
      <c r="D9" s="125" t="s">
        <v>219</v>
      </c>
      <c r="E9" s="57"/>
      <c r="F9" s="125" t="s">
        <v>65</v>
      </c>
      <c r="G9" s="57"/>
      <c r="H9" s="125" t="s">
        <v>66</v>
      </c>
      <c r="I9" s="57"/>
      <c r="J9" s="125" t="s">
        <v>67</v>
      </c>
      <c r="K9" s="44"/>
      <c r="L9" s="125" t="s">
        <v>5</v>
      </c>
      <c r="M9" s="57"/>
      <c r="N9" s="125" t="s">
        <v>65</v>
      </c>
      <c r="O9" s="57"/>
      <c r="P9" s="125" t="s">
        <v>66</v>
      </c>
      <c r="Q9" s="57"/>
      <c r="R9" s="125" t="s">
        <v>67</v>
      </c>
    </row>
    <row r="10" spans="2:28" s="5" customFormat="1" ht="21.75" customHeight="1">
      <c r="B10" s="108" t="s">
        <v>14</v>
      </c>
      <c r="D10" s="109">
        <v>200000</v>
      </c>
      <c r="F10" s="109">
        <v>6322158000</v>
      </c>
      <c r="H10" s="109">
        <v>5105286455</v>
      </c>
      <c r="J10" s="109">
        <v>1216871545</v>
      </c>
      <c r="L10" s="109">
        <v>200000</v>
      </c>
      <c r="N10" s="109">
        <v>6322158000</v>
      </c>
      <c r="P10" s="109">
        <v>3194876704</v>
      </c>
      <c r="R10" s="109">
        <v>3127281296</v>
      </c>
    </row>
    <row r="11" spans="2:28" s="5" customFormat="1" ht="21.75" customHeight="1">
      <c r="B11" s="5" t="s">
        <v>16</v>
      </c>
      <c r="D11" s="31">
        <v>1449057</v>
      </c>
      <c r="F11" s="31">
        <v>8484162802</v>
      </c>
      <c r="H11" s="31">
        <v>6126528960</v>
      </c>
      <c r="J11" s="31">
        <v>2357633842</v>
      </c>
      <c r="L11" s="31">
        <v>1449057</v>
      </c>
      <c r="N11" s="31">
        <v>8484162802</v>
      </c>
      <c r="P11" s="31">
        <v>5383490697</v>
      </c>
      <c r="R11" s="31">
        <v>3100672105</v>
      </c>
    </row>
    <row r="12" spans="2:28" s="5" customFormat="1" ht="21.75" customHeight="1">
      <c r="B12" s="5" t="s">
        <v>131</v>
      </c>
      <c r="D12" s="31">
        <v>60000</v>
      </c>
      <c r="F12" s="31">
        <v>4810207950</v>
      </c>
      <c r="H12" s="31">
        <v>3766455450</v>
      </c>
      <c r="J12" s="31">
        <v>1043752500</v>
      </c>
      <c r="L12" s="31">
        <v>60000</v>
      </c>
      <c r="N12" s="31">
        <v>4810207950</v>
      </c>
      <c r="P12" s="31">
        <v>3227212946</v>
      </c>
      <c r="R12" s="31">
        <v>1582995004</v>
      </c>
    </row>
    <row r="13" spans="2:28" s="5" customFormat="1" ht="21.75" customHeight="1">
      <c r="B13" s="5" t="s">
        <v>173</v>
      </c>
      <c r="D13" s="31">
        <v>200000</v>
      </c>
      <c r="F13" s="31">
        <v>4731678000</v>
      </c>
      <c r="H13" s="31">
        <v>3834049725</v>
      </c>
      <c r="J13" s="31">
        <v>897628275</v>
      </c>
      <c r="L13" s="31">
        <v>200000</v>
      </c>
      <c r="N13" s="31">
        <v>4731678000</v>
      </c>
      <c r="P13" s="31">
        <v>3652141951</v>
      </c>
      <c r="R13" s="31">
        <v>1079536049</v>
      </c>
    </row>
    <row r="14" spans="2:28" s="5" customFormat="1" ht="21.75" customHeight="1">
      <c r="B14" s="5" t="s">
        <v>177</v>
      </c>
      <c r="D14" s="31">
        <v>40000</v>
      </c>
      <c r="F14" s="31">
        <v>5158324260</v>
      </c>
      <c r="H14" s="31">
        <v>4406027220</v>
      </c>
      <c r="J14" s="31">
        <v>752297040</v>
      </c>
      <c r="L14" s="31">
        <v>40000</v>
      </c>
      <c r="N14" s="31">
        <v>5158324260</v>
      </c>
      <c r="P14" s="31">
        <v>4615536620</v>
      </c>
      <c r="R14" s="31">
        <v>542787640</v>
      </c>
    </row>
    <row r="15" spans="2:28" s="5" customFormat="1" ht="21.75" customHeight="1">
      <c r="B15" s="5" t="s">
        <v>130</v>
      </c>
      <c r="D15" s="31">
        <v>80000</v>
      </c>
      <c r="F15" s="31">
        <v>5780599560</v>
      </c>
      <c r="H15" s="31">
        <v>4225673945</v>
      </c>
      <c r="J15" s="31">
        <v>1554925615</v>
      </c>
      <c r="L15" s="31">
        <v>80000</v>
      </c>
      <c r="N15" s="31">
        <v>5780599560</v>
      </c>
      <c r="P15" s="31">
        <v>5304918390</v>
      </c>
      <c r="R15" s="31">
        <v>475681170</v>
      </c>
    </row>
    <row r="16" spans="2:28" s="5" customFormat="1" ht="21.75" customHeight="1">
      <c r="B16" s="5" t="s">
        <v>134</v>
      </c>
      <c r="D16" s="31">
        <v>13660</v>
      </c>
      <c r="F16" s="31">
        <v>8879849035</v>
      </c>
      <c r="H16" s="31">
        <v>8667217632</v>
      </c>
      <c r="J16" s="31">
        <v>212631403</v>
      </c>
      <c r="L16" s="31">
        <v>13660</v>
      </c>
      <c r="N16" s="31">
        <v>8879849035</v>
      </c>
      <c r="P16" s="31">
        <v>8456377016</v>
      </c>
      <c r="R16" s="31">
        <v>423472019</v>
      </c>
    </row>
    <row r="17" spans="2:18" s="5" customFormat="1" ht="21.75" customHeight="1">
      <c r="B17" s="5" t="s">
        <v>226</v>
      </c>
      <c r="D17" s="31">
        <v>500000</v>
      </c>
      <c r="F17" s="31">
        <v>6207842250</v>
      </c>
      <c r="H17" s="31">
        <v>5792852102</v>
      </c>
      <c r="J17" s="31">
        <v>414990148</v>
      </c>
      <c r="L17" s="31">
        <v>500000</v>
      </c>
      <c r="N17" s="31">
        <v>6207842250</v>
      </c>
      <c r="P17" s="31">
        <v>5792852102</v>
      </c>
      <c r="R17" s="31">
        <v>414990148</v>
      </c>
    </row>
    <row r="18" spans="2:18" s="5" customFormat="1" ht="21.75" customHeight="1">
      <c r="B18" s="5" t="s">
        <v>184</v>
      </c>
      <c r="D18" s="31">
        <v>6800</v>
      </c>
      <c r="F18" s="31">
        <v>6118890750</v>
      </c>
      <c r="H18" s="31">
        <v>6127729147</v>
      </c>
      <c r="J18" s="31">
        <v>-8838397</v>
      </c>
      <c r="L18" s="31">
        <v>6800</v>
      </c>
      <c r="N18" s="31">
        <v>6118890750</v>
      </c>
      <c r="P18" s="31">
        <v>5714735607</v>
      </c>
      <c r="R18" s="31">
        <v>404155143</v>
      </c>
    </row>
    <row r="19" spans="2:18" s="5" customFormat="1" ht="21.75" customHeight="1">
      <c r="B19" s="5" t="s">
        <v>234</v>
      </c>
      <c r="D19" s="31">
        <v>8900</v>
      </c>
      <c r="F19" s="31">
        <v>7750583951</v>
      </c>
      <c r="H19" s="31">
        <v>7560261047</v>
      </c>
      <c r="J19" s="31">
        <v>190322904</v>
      </c>
      <c r="L19" s="31">
        <v>8900</v>
      </c>
      <c r="N19" s="31">
        <v>7750583951</v>
      </c>
      <c r="P19" s="31">
        <v>7560261047</v>
      </c>
      <c r="R19" s="31">
        <v>190322904</v>
      </c>
    </row>
    <row r="20" spans="2:18" s="5" customFormat="1" ht="21.75" customHeight="1">
      <c r="B20" s="5" t="s">
        <v>229</v>
      </c>
      <c r="D20" s="31">
        <v>10000</v>
      </c>
      <c r="F20" s="31">
        <v>8478463000</v>
      </c>
      <c r="H20" s="31">
        <v>8301504375</v>
      </c>
      <c r="J20" s="31">
        <v>176958625</v>
      </c>
      <c r="L20" s="31">
        <v>10000</v>
      </c>
      <c r="N20" s="31">
        <v>8478463000</v>
      </c>
      <c r="P20" s="31">
        <v>8301504375</v>
      </c>
      <c r="R20" s="31">
        <v>176958625</v>
      </c>
    </row>
    <row r="21" spans="2:18" s="5" customFormat="1" ht="21.75" customHeight="1">
      <c r="B21" s="5" t="s">
        <v>210</v>
      </c>
      <c r="D21" s="31">
        <v>5004</v>
      </c>
      <c r="F21" s="31">
        <v>4230785567</v>
      </c>
      <c r="H21" s="31">
        <v>4140154536</v>
      </c>
      <c r="J21" s="31">
        <v>90631031</v>
      </c>
      <c r="L21" s="31">
        <v>5004</v>
      </c>
      <c r="N21" s="31">
        <v>4230785567</v>
      </c>
      <c r="P21" s="31">
        <v>4053963131</v>
      </c>
      <c r="R21" s="31">
        <v>176822436</v>
      </c>
    </row>
    <row r="22" spans="2:18" s="5" customFormat="1" ht="21.75" customHeight="1">
      <c r="B22" s="5" t="s">
        <v>101</v>
      </c>
      <c r="D22" s="31">
        <v>9900</v>
      </c>
      <c r="F22" s="31">
        <v>6691780894</v>
      </c>
      <c r="H22" s="31">
        <v>6543363250</v>
      </c>
      <c r="J22" s="31">
        <v>148417644</v>
      </c>
      <c r="L22" s="31">
        <v>9900</v>
      </c>
      <c r="N22" s="31">
        <v>6691780894</v>
      </c>
      <c r="P22" s="31">
        <v>6517095001</v>
      </c>
      <c r="R22" s="31">
        <v>174685893</v>
      </c>
    </row>
    <row r="23" spans="2:18" s="5" customFormat="1" ht="21.75" customHeight="1">
      <c r="B23" s="5" t="s">
        <v>104</v>
      </c>
      <c r="D23" s="31">
        <v>5000</v>
      </c>
      <c r="F23" s="31">
        <v>3365489894</v>
      </c>
      <c r="H23" s="31">
        <v>3244571969</v>
      </c>
      <c r="J23" s="31">
        <v>120917925</v>
      </c>
      <c r="L23" s="31">
        <v>5000</v>
      </c>
      <c r="N23" s="31">
        <v>3365489894</v>
      </c>
      <c r="P23" s="31">
        <v>3244571969</v>
      </c>
      <c r="R23" s="31">
        <v>120917925</v>
      </c>
    </row>
    <row r="24" spans="2:18" s="5" customFormat="1" ht="21.75" customHeight="1">
      <c r="B24" s="5" t="s">
        <v>237</v>
      </c>
      <c r="D24" s="31">
        <v>5000</v>
      </c>
      <c r="F24" s="31">
        <v>4444089362</v>
      </c>
      <c r="H24" s="31">
        <v>4390795680</v>
      </c>
      <c r="J24" s="31">
        <v>53293682</v>
      </c>
      <c r="L24" s="31">
        <v>5000</v>
      </c>
      <c r="N24" s="31">
        <v>4444089362</v>
      </c>
      <c r="P24" s="31">
        <v>4390795680</v>
      </c>
      <c r="R24" s="31">
        <v>53293682</v>
      </c>
    </row>
    <row r="25" spans="2:18" s="5" customFormat="1" ht="21.75" customHeight="1">
      <c r="B25" s="5" t="s">
        <v>214</v>
      </c>
      <c r="D25" s="31">
        <v>17800</v>
      </c>
      <c r="F25" s="31">
        <v>9610257825</v>
      </c>
      <c r="H25" s="31">
        <v>9681369266</v>
      </c>
      <c r="J25" s="31">
        <v>-71111441</v>
      </c>
      <c r="L25" s="31">
        <v>17800</v>
      </c>
      <c r="N25" s="31">
        <v>9610257825</v>
      </c>
      <c r="P25" s="31">
        <v>9575613251</v>
      </c>
      <c r="R25" s="31">
        <v>34644574</v>
      </c>
    </row>
    <row r="26" spans="2:18" s="5" customFormat="1" ht="21.75" customHeight="1">
      <c r="B26" s="5" t="s">
        <v>242</v>
      </c>
      <c r="D26" s="31">
        <v>1100</v>
      </c>
      <c r="F26" s="31">
        <v>993086970</v>
      </c>
      <c r="H26" s="31">
        <v>973115343</v>
      </c>
      <c r="J26" s="31">
        <v>19971627</v>
      </c>
      <c r="L26" s="31">
        <v>1100</v>
      </c>
      <c r="N26" s="31">
        <v>993086970</v>
      </c>
      <c r="P26" s="31">
        <v>973115343</v>
      </c>
      <c r="R26" s="31">
        <v>19971627</v>
      </c>
    </row>
    <row r="27" spans="2:18" s="5" customFormat="1" ht="21.75" customHeight="1">
      <c r="B27" s="5" t="s">
        <v>228</v>
      </c>
      <c r="D27" s="31">
        <v>940</v>
      </c>
      <c r="F27" s="31">
        <v>16753917</v>
      </c>
      <c r="H27" s="31">
        <v>14592446</v>
      </c>
      <c r="J27" s="31">
        <v>2161471</v>
      </c>
      <c r="L27" s="31">
        <v>940</v>
      </c>
      <c r="N27" s="31">
        <v>16753917</v>
      </c>
      <c r="P27" s="31">
        <v>14592446</v>
      </c>
      <c r="R27" s="31">
        <v>2161471</v>
      </c>
    </row>
    <row r="28" spans="2:18" s="5" customFormat="1" ht="21.75" customHeight="1">
      <c r="B28" s="5" t="s">
        <v>189</v>
      </c>
      <c r="D28" s="31">
        <v>100</v>
      </c>
      <c r="F28" s="31">
        <v>73636650</v>
      </c>
      <c r="H28" s="31">
        <v>81371777</v>
      </c>
      <c r="J28" s="31">
        <v>-7735126</v>
      </c>
      <c r="L28" s="31">
        <v>100</v>
      </c>
      <c r="N28" s="31">
        <v>73636650</v>
      </c>
      <c r="P28" s="31">
        <v>72003045</v>
      </c>
      <c r="R28" s="31">
        <v>1633605</v>
      </c>
    </row>
    <row r="29" spans="2:18" s="5" customFormat="1" ht="21.75" customHeight="1">
      <c r="B29" s="5" t="s">
        <v>136</v>
      </c>
      <c r="D29" s="31">
        <v>9</v>
      </c>
      <c r="F29" s="31">
        <v>8998368</v>
      </c>
      <c r="H29" s="31">
        <v>123722181</v>
      </c>
      <c r="J29" s="31">
        <v>-114723812</v>
      </c>
      <c r="L29" s="31">
        <v>9</v>
      </c>
      <c r="N29" s="31">
        <v>8998368</v>
      </c>
      <c r="P29" s="31">
        <v>8821599</v>
      </c>
      <c r="R29" s="31">
        <v>176769</v>
      </c>
    </row>
    <row r="30" spans="2:18" s="5" customFormat="1" ht="21.75" customHeight="1">
      <c r="B30" s="5" t="s">
        <v>182</v>
      </c>
      <c r="D30" s="31">
        <v>5</v>
      </c>
      <c r="F30" s="31">
        <v>4759637</v>
      </c>
      <c r="H30" s="31">
        <v>4924107</v>
      </c>
      <c r="J30" s="31">
        <v>-164469</v>
      </c>
      <c r="L30" s="31">
        <v>5</v>
      </c>
      <c r="N30" s="31">
        <v>4759637</v>
      </c>
      <c r="P30" s="31">
        <v>4862100</v>
      </c>
      <c r="R30" s="31">
        <v>-102462</v>
      </c>
    </row>
    <row r="31" spans="2:18" s="5" customFormat="1" ht="21.75" customHeight="1">
      <c r="B31" s="5" t="s">
        <v>227</v>
      </c>
      <c r="D31" s="31">
        <v>39475</v>
      </c>
      <c r="F31" s="31">
        <v>4506728212</v>
      </c>
      <c r="H31" s="31">
        <v>4516450913</v>
      </c>
      <c r="J31" s="31">
        <v>-9722700</v>
      </c>
      <c r="L31" s="31">
        <v>39475</v>
      </c>
      <c r="N31" s="31">
        <v>4506728212</v>
      </c>
      <c r="P31" s="31">
        <v>4516450913</v>
      </c>
      <c r="R31" s="31">
        <v>-9722700</v>
      </c>
    </row>
    <row r="32" spans="2:18" s="5" customFormat="1" ht="21.75" customHeight="1">
      <c r="B32" s="5" t="s">
        <v>103</v>
      </c>
      <c r="D32" s="31">
        <v>3500</v>
      </c>
      <c r="F32" s="31">
        <v>2274587656</v>
      </c>
      <c r="H32" s="31">
        <v>2348083508</v>
      </c>
      <c r="J32" s="31">
        <v>-73495851</v>
      </c>
      <c r="L32" s="31">
        <v>3500</v>
      </c>
      <c r="N32" s="31">
        <v>2274587656</v>
      </c>
      <c r="P32" s="31">
        <v>2348083508</v>
      </c>
      <c r="R32" s="31">
        <v>-73495851</v>
      </c>
    </row>
    <row r="33" spans="2:18" s="5" customFormat="1" ht="21.75" customHeight="1">
      <c r="B33" s="5" t="s">
        <v>179</v>
      </c>
      <c r="D33" s="31">
        <v>2330</v>
      </c>
      <c r="F33" s="31">
        <v>2073324141</v>
      </c>
      <c r="H33" s="31">
        <v>1414885820</v>
      </c>
      <c r="J33" s="31">
        <v>658438321</v>
      </c>
      <c r="L33" s="31">
        <v>2330</v>
      </c>
      <c r="N33" s="31">
        <v>2073324141</v>
      </c>
      <c r="P33" s="31">
        <v>2179249000</v>
      </c>
      <c r="R33" s="31">
        <v>-105924858</v>
      </c>
    </row>
    <row r="34" spans="2:18" s="5" customFormat="1" ht="21.75" customHeight="1">
      <c r="B34" s="5" t="s">
        <v>231</v>
      </c>
      <c r="D34" s="31">
        <v>10000</v>
      </c>
      <c r="F34" s="31">
        <v>7898568125</v>
      </c>
      <c r="H34" s="31">
        <v>8168980357</v>
      </c>
      <c r="J34" s="31">
        <v>-270412232</v>
      </c>
      <c r="L34" s="31">
        <v>10000</v>
      </c>
      <c r="N34" s="31">
        <v>7898568125</v>
      </c>
      <c r="P34" s="31">
        <v>8168980357</v>
      </c>
      <c r="R34" s="31">
        <v>-270412232</v>
      </c>
    </row>
    <row r="35" spans="2:18" s="5" customFormat="1" ht="21.75" customHeight="1">
      <c r="B35" s="5" t="s">
        <v>208</v>
      </c>
      <c r="D35" s="31">
        <v>41300</v>
      </c>
      <c r="F35" s="31">
        <v>21719862561</v>
      </c>
      <c r="H35" s="31">
        <v>23194871115</v>
      </c>
      <c r="J35" s="31">
        <v>-1475008553</v>
      </c>
      <c r="L35" s="31">
        <v>41300</v>
      </c>
      <c r="N35" s="31">
        <v>21719862561</v>
      </c>
      <c r="P35" s="31">
        <v>23246892342</v>
      </c>
      <c r="R35" s="31">
        <v>-1527029780</v>
      </c>
    </row>
    <row r="36" spans="2:18" s="5" customFormat="1" ht="30.75" customHeight="1" thickBot="1">
      <c r="B36" s="110" t="s">
        <v>85</v>
      </c>
      <c r="D36" s="111">
        <f>SUM(D10:D35)</f>
        <v>2709880</v>
      </c>
      <c r="F36" s="111">
        <f>SUM(F10:F35)</f>
        <v>140635469337</v>
      </c>
      <c r="H36" s="111">
        <f>SUM(H10:H35)</f>
        <v>132754838326</v>
      </c>
      <c r="J36" s="111">
        <f>SUM(J10:J35)</f>
        <v>7880631017</v>
      </c>
      <c r="L36" s="111">
        <f>SUM(L10:L35)</f>
        <v>2709880</v>
      </c>
      <c r="N36" s="111">
        <f>SUM(N10:N35)</f>
        <v>140635469337</v>
      </c>
      <c r="P36" s="111">
        <f>SUM(P10:P35)</f>
        <v>130518997140</v>
      </c>
      <c r="R36" s="111">
        <f>SUM(R10:R35)</f>
        <v>10116472202</v>
      </c>
    </row>
    <row r="37" spans="2:18" ht="21.75" thickTop="1"/>
    <row r="38" spans="2:18" ht="30">
      <c r="J38" s="64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9" orientation="landscape" r:id="rId1"/>
  <rowBreaks count="1" manualBreakCount="1">
    <brk id="2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5"/>
  <sheetViews>
    <sheetView rightToLeft="1" view="pageBreakPreview" topLeftCell="A25" zoomScale="55" zoomScaleNormal="100" zoomScaleSheetLayoutView="55" workbookViewId="0">
      <selection activeCell="A52" sqref="A52:XFD60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28" ht="30">
      <c r="B3" s="120" t="s">
        <v>48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8" ht="30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6" spans="2:28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3" t="s">
        <v>1</v>
      </c>
      <c r="D8" s="120" t="s">
        <v>50</v>
      </c>
      <c r="E8" s="120" t="s">
        <v>50</v>
      </c>
      <c r="F8" s="120" t="s">
        <v>50</v>
      </c>
      <c r="G8" s="120" t="s">
        <v>50</v>
      </c>
      <c r="H8" s="120" t="s">
        <v>50</v>
      </c>
      <c r="I8" s="120" t="s">
        <v>50</v>
      </c>
      <c r="J8" s="120" t="s">
        <v>50</v>
      </c>
      <c r="L8" s="120" t="s">
        <v>51</v>
      </c>
      <c r="M8" s="120" t="s">
        <v>51</v>
      </c>
      <c r="N8" s="120" t="s">
        <v>51</v>
      </c>
      <c r="O8" s="120" t="s">
        <v>51</v>
      </c>
      <c r="P8" s="120" t="s">
        <v>51</v>
      </c>
      <c r="Q8" s="120" t="s">
        <v>51</v>
      </c>
      <c r="R8" s="120" t="s">
        <v>51</v>
      </c>
    </row>
    <row r="9" spans="2:28" s="4" customFormat="1" ht="63" customHeight="1">
      <c r="B9" s="143" t="s">
        <v>1</v>
      </c>
      <c r="D9" s="123" t="s">
        <v>219</v>
      </c>
      <c r="E9" s="50"/>
      <c r="F9" s="123" t="s">
        <v>65</v>
      </c>
      <c r="G9" s="50"/>
      <c r="H9" s="123" t="s">
        <v>66</v>
      </c>
      <c r="I9" s="50"/>
      <c r="J9" s="123" t="s">
        <v>68</v>
      </c>
      <c r="L9" s="123" t="s">
        <v>5</v>
      </c>
      <c r="M9" s="50"/>
      <c r="N9" s="123" t="s">
        <v>65</v>
      </c>
      <c r="O9" s="50"/>
      <c r="P9" s="123" t="s">
        <v>66</v>
      </c>
      <c r="Q9" s="50"/>
      <c r="R9" s="123" t="s">
        <v>68</v>
      </c>
    </row>
    <row r="10" spans="2:28">
      <c r="B10" s="46" t="s">
        <v>206</v>
      </c>
      <c r="D10" s="9">
        <v>0</v>
      </c>
      <c r="F10" s="9">
        <v>0</v>
      </c>
      <c r="H10" s="9">
        <v>0</v>
      </c>
      <c r="J10" s="9">
        <v>0</v>
      </c>
      <c r="L10" s="9">
        <v>319200</v>
      </c>
      <c r="N10" s="9">
        <v>10066410084</v>
      </c>
      <c r="P10" s="9">
        <v>7939824158</v>
      </c>
      <c r="R10" s="9">
        <v>2126585926</v>
      </c>
    </row>
    <row r="11" spans="2:28">
      <c r="B11" s="2" t="s">
        <v>14</v>
      </c>
      <c r="D11" s="3">
        <v>89871</v>
      </c>
      <c r="F11" s="3">
        <v>2788626110</v>
      </c>
      <c r="H11" s="3">
        <v>1435633818</v>
      </c>
      <c r="J11" s="3">
        <v>1352992292</v>
      </c>
      <c r="L11" s="3">
        <v>154847</v>
      </c>
      <c r="N11" s="3">
        <v>4162230262</v>
      </c>
      <c r="P11" s="3">
        <v>2473585357</v>
      </c>
      <c r="R11" s="3">
        <v>1688644905</v>
      </c>
    </row>
    <row r="12" spans="2:28">
      <c r="B12" s="2" t="s">
        <v>63</v>
      </c>
      <c r="D12" s="3">
        <v>0</v>
      </c>
      <c r="F12" s="3">
        <v>0</v>
      </c>
      <c r="H12" s="3">
        <v>0</v>
      </c>
      <c r="J12" s="3">
        <v>0</v>
      </c>
      <c r="L12" s="3">
        <v>421288</v>
      </c>
      <c r="N12" s="3">
        <v>8183745386</v>
      </c>
      <c r="P12" s="3">
        <v>6646059808</v>
      </c>
      <c r="R12" s="3">
        <v>1537685578</v>
      </c>
    </row>
    <row r="13" spans="2:28">
      <c r="B13" s="2" t="s">
        <v>173</v>
      </c>
      <c r="D13" s="3">
        <v>100000</v>
      </c>
      <c r="F13" s="3">
        <v>2355898509</v>
      </c>
      <c r="H13" s="3">
        <v>1826070975</v>
      </c>
      <c r="J13" s="3">
        <v>529827534</v>
      </c>
      <c r="L13" s="3">
        <v>890460</v>
      </c>
      <c r="N13" s="3">
        <v>17762550635</v>
      </c>
      <c r="P13" s="3">
        <v>16260431614</v>
      </c>
      <c r="R13" s="3">
        <v>1502119021</v>
      </c>
    </row>
    <row r="14" spans="2:28">
      <c r="B14" s="2" t="s">
        <v>125</v>
      </c>
      <c r="D14" s="3">
        <v>0</v>
      </c>
      <c r="F14" s="3">
        <v>0</v>
      </c>
      <c r="H14" s="3">
        <v>0</v>
      </c>
      <c r="J14" s="3">
        <v>0</v>
      </c>
      <c r="L14" s="3">
        <v>22300</v>
      </c>
      <c r="N14" s="3">
        <v>14155894782</v>
      </c>
      <c r="P14" s="3">
        <v>12992659073</v>
      </c>
      <c r="R14" s="3">
        <v>1163235709</v>
      </c>
    </row>
    <row r="15" spans="2:28">
      <c r="B15" s="2" t="s">
        <v>105</v>
      </c>
      <c r="D15" s="3">
        <v>0</v>
      </c>
      <c r="F15" s="3">
        <v>0</v>
      </c>
      <c r="H15" s="3">
        <v>0</v>
      </c>
      <c r="J15" s="3">
        <v>0</v>
      </c>
      <c r="L15" s="3">
        <v>61100</v>
      </c>
      <c r="N15" s="3">
        <v>58987906507</v>
      </c>
      <c r="P15" s="3">
        <v>58039514687</v>
      </c>
      <c r="R15" s="3">
        <v>948391820</v>
      </c>
    </row>
    <row r="16" spans="2:28">
      <c r="B16" s="2" t="s">
        <v>103</v>
      </c>
      <c r="D16" s="3">
        <v>0</v>
      </c>
      <c r="F16" s="3">
        <v>0</v>
      </c>
      <c r="H16" s="3">
        <v>0</v>
      </c>
      <c r="J16" s="3">
        <v>0</v>
      </c>
      <c r="L16" s="3">
        <v>38200</v>
      </c>
      <c r="N16" s="3">
        <v>24817167093</v>
      </c>
      <c r="P16" s="3">
        <v>24004404797</v>
      </c>
      <c r="R16" s="3">
        <v>812762296</v>
      </c>
    </row>
    <row r="17" spans="2:18">
      <c r="B17" s="2" t="s">
        <v>134</v>
      </c>
      <c r="D17" s="3">
        <v>5400</v>
      </c>
      <c r="F17" s="3">
        <v>3374798215</v>
      </c>
      <c r="H17" s="3">
        <v>3304155140</v>
      </c>
      <c r="J17" s="3">
        <v>70643075</v>
      </c>
      <c r="L17" s="3">
        <v>35300</v>
      </c>
      <c r="N17" s="3">
        <v>21769260658</v>
      </c>
      <c r="P17" s="3">
        <v>20998767332</v>
      </c>
      <c r="R17" s="3">
        <v>770493326</v>
      </c>
    </row>
    <row r="18" spans="2:18">
      <c r="B18" s="2" t="s">
        <v>101</v>
      </c>
      <c r="D18" s="3">
        <v>0</v>
      </c>
      <c r="F18" s="3">
        <v>0</v>
      </c>
      <c r="H18" s="3">
        <v>0</v>
      </c>
      <c r="J18" s="3">
        <v>0</v>
      </c>
      <c r="L18" s="3">
        <v>42801</v>
      </c>
      <c r="N18" s="3">
        <v>27475803496</v>
      </c>
      <c r="P18" s="3">
        <v>26789096770</v>
      </c>
      <c r="R18" s="3">
        <v>686706726</v>
      </c>
    </row>
    <row r="19" spans="2:18">
      <c r="B19" s="2" t="s">
        <v>69</v>
      </c>
      <c r="D19" s="3">
        <v>0</v>
      </c>
      <c r="F19" s="3">
        <v>0</v>
      </c>
      <c r="H19" s="3">
        <v>0</v>
      </c>
      <c r="J19" s="3">
        <v>0</v>
      </c>
      <c r="L19" s="3">
        <v>107000</v>
      </c>
      <c r="N19" s="3">
        <v>4013526597</v>
      </c>
      <c r="P19" s="3">
        <v>3456808875</v>
      </c>
      <c r="R19" s="3">
        <v>556717722</v>
      </c>
    </row>
    <row r="20" spans="2:18">
      <c r="B20" s="2" t="s">
        <v>182</v>
      </c>
      <c r="D20" s="3">
        <v>0</v>
      </c>
      <c r="F20" s="3">
        <v>0</v>
      </c>
      <c r="H20" s="3">
        <v>0</v>
      </c>
      <c r="J20" s="3">
        <v>0</v>
      </c>
      <c r="L20" s="3">
        <v>35900</v>
      </c>
      <c r="N20" s="3">
        <v>35355090731</v>
      </c>
      <c r="P20" s="3">
        <v>34909878000</v>
      </c>
      <c r="R20" s="3">
        <v>445212731</v>
      </c>
    </row>
    <row r="21" spans="2:18">
      <c r="B21" s="2" t="s">
        <v>127</v>
      </c>
      <c r="D21" s="3">
        <v>0</v>
      </c>
      <c r="F21" s="3">
        <v>0</v>
      </c>
      <c r="H21" s="3">
        <v>0</v>
      </c>
      <c r="J21" s="3">
        <v>0</v>
      </c>
      <c r="L21" s="3">
        <v>38763</v>
      </c>
      <c r="N21" s="3">
        <v>3052918905</v>
      </c>
      <c r="P21" s="3">
        <v>2638696023</v>
      </c>
      <c r="R21" s="3">
        <v>414222882</v>
      </c>
    </row>
    <row r="22" spans="2:18">
      <c r="B22" s="2" t="s">
        <v>129</v>
      </c>
      <c r="D22" s="3">
        <v>0</v>
      </c>
      <c r="F22" s="3">
        <v>0</v>
      </c>
      <c r="H22" s="3">
        <v>0</v>
      </c>
      <c r="J22" s="3">
        <v>0</v>
      </c>
      <c r="L22" s="3">
        <v>350000</v>
      </c>
      <c r="N22" s="3">
        <v>4357944305</v>
      </c>
      <c r="P22" s="3">
        <v>4000638041</v>
      </c>
      <c r="R22" s="3">
        <v>357306264</v>
      </c>
    </row>
    <row r="23" spans="2:18">
      <c r="B23" s="2" t="s">
        <v>104</v>
      </c>
      <c r="D23" s="3">
        <v>0</v>
      </c>
      <c r="F23" s="3">
        <v>0</v>
      </c>
      <c r="H23" s="3">
        <v>0</v>
      </c>
      <c r="J23" s="3">
        <v>0</v>
      </c>
      <c r="L23" s="3">
        <v>6000</v>
      </c>
      <c r="N23" s="3">
        <v>3820307445</v>
      </c>
      <c r="P23" s="3">
        <v>3471805522</v>
      </c>
      <c r="R23" s="3">
        <v>348501923</v>
      </c>
    </row>
    <row r="24" spans="2:18">
      <c r="B24" s="2" t="s">
        <v>167</v>
      </c>
      <c r="D24" s="3">
        <v>0</v>
      </c>
      <c r="F24" s="3">
        <v>0</v>
      </c>
      <c r="H24" s="3">
        <v>0</v>
      </c>
      <c r="J24" s="3">
        <v>0</v>
      </c>
      <c r="L24" s="3">
        <v>8820</v>
      </c>
      <c r="N24" s="3">
        <v>8820000000</v>
      </c>
      <c r="P24" s="3">
        <v>8540621731</v>
      </c>
      <c r="R24" s="3">
        <v>279378269</v>
      </c>
    </row>
    <row r="25" spans="2:18">
      <c r="B25" s="2" t="s">
        <v>226</v>
      </c>
      <c r="D25" s="3">
        <v>275000</v>
      </c>
      <c r="F25" s="3">
        <v>3392444149</v>
      </c>
      <c r="H25" s="3">
        <v>3186068658</v>
      </c>
      <c r="J25" s="3">
        <v>206375491</v>
      </c>
      <c r="L25" s="3">
        <v>275000</v>
      </c>
      <c r="N25" s="3">
        <v>3392444149</v>
      </c>
      <c r="P25" s="3">
        <v>3186068658</v>
      </c>
      <c r="R25" s="3">
        <v>206375491</v>
      </c>
    </row>
    <row r="26" spans="2:18">
      <c r="B26" s="2" t="s">
        <v>17</v>
      </c>
      <c r="D26" s="3">
        <v>150000</v>
      </c>
      <c r="F26" s="3">
        <v>4547882364</v>
      </c>
      <c r="H26" s="3">
        <v>4271929876</v>
      </c>
      <c r="J26" s="3">
        <v>275952488</v>
      </c>
      <c r="L26" s="3">
        <v>250368</v>
      </c>
      <c r="N26" s="3">
        <v>7289413885</v>
      </c>
      <c r="P26" s="3">
        <v>7130363592</v>
      </c>
      <c r="R26" s="3">
        <v>159050293</v>
      </c>
    </row>
    <row r="27" spans="2:18">
      <c r="B27" s="2" t="s">
        <v>139</v>
      </c>
      <c r="D27" s="3">
        <v>0</v>
      </c>
      <c r="F27" s="3">
        <v>0</v>
      </c>
      <c r="H27" s="3">
        <v>0</v>
      </c>
      <c r="J27" s="3">
        <v>0</v>
      </c>
      <c r="L27" s="3">
        <v>11200</v>
      </c>
      <c r="N27" s="3">
        <v>7539848164</v>
      </c>
      <c r="P27" s="3">
        <v>7390978349</v>
      </c>
      <c r="R27" s="3">
        <v>148869815</v>
      </c>
    </row>
    <row r="28" spans="2:18">
      <c r="B28" s="2" t="s">
        <v>15</v>
      </c>
      <c r="D28" s="3">
        <v>0</v>
      </c>
      <c r="F28" s="3">
        <v>0</v>
      </c>
      <c r="H28" s="3">
        <v>0</v>
      </c>
      <c r="J28" s="3">
        <v>0</v>
      </c>
      <c r="L28" s="3">
        <v>206830</v>
      </c>
      <c r="N28" s="3">
        <v>4540053514</v>
      </c>
      <c r="P28" s="3">
        <v>4424498259</v>
      </c>
      <c r="R28" s="3">
        <v>115555255</v>
      </c>
    </row>
    <row r="29" spans="2:18">
      <c r="B29" s="2" t="s">
        <v>136</v>
      </c>
      <c r="D29" s="3">
        <v>5841</v>
      </c>
      <c r="F29" s="3">
        <v>5839941320</v>
      </c>
      <c r="H29" s="3">
        <v>5725217506</v>
      </c>
      <c r="J29" s="3">
        <v>114723814</v>
      </c>
      <c r="L29" s="3">
        <v>5841</v>
      </c>
      <c r="N29" s="3">
        <v>5839941320</v>
      </c>
      <c r="P29" s="3">
        <v>5725217506</v>
      </c>
      <c r="R29" s="3">
        <v>114723814</v>
      </c>
    </row>
    <row r="30" spans="2:18">
      <c r="B30" s="2" t="s">
        <v>131</v>
      </c>
      <c r="D30" s="3">
        <v>0</v>
      </c>
      <c r="F30" s="3">
        <v>0</v>
      </c>
      <c r="H30" s="3">
        <v>0</v>
      </c>
      <c r="J30" s="3">
        <v>0</v>
      </c>
      <c r="L30" s="3">
        <v>15000</v>
      </c>
      <c r="N30" s="3">
        <v>912537916</v>
      </c>
      <c r="P30" s="3">
        <v>806803237</v>
      </c>
      <c r="R30" s="3">
        <v>105734679</v>
      </c>
    </row>
    <row r="31" spans="2:18">
      <c r="B31" s="2" t="s">
        <v>184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4306219357</v>
      </c>
      <c r="P31" s="3">
        <v>4202011475</v>
      </c>
      <c r="R31" s="3">
        <v>104207882</v>
      </c>
    </row>
    <row r="32" spans="2:18">
      <c r="B32" s="2" t="s">
        <v>168</v>
      </c>
      <c r="D32" s="3">
        <v>0</v>
      </c>
      <c r="F32" s="3">
        <v>0</v>
      </c>
      <c r="H32" s="3">
        <v>0</v>
      </c>
      <c r="J32" s="3">
        <v>0</v>
      </c>
      <c r="L32" s="3">
        <v>6170</v>
      </c>
      <c r="N32" s="3">
        <v>5816107488</v>
      </c>
      <c r="P32" s="3">
        <v>5742858718</v>
      </c>
      <c r="R32" s="3">
        <v>73248770</v>
      </c>
    </row>
    <row r="33" spans="2:18">
      <c r="B33" s="2" t="s">
        <v>213</v>
      </c>
      <c r="D33" s="3">
        <v>0</v>
      </c>
      <c r="F33" s="3">
        <v>0</v>
      </c>
      <c r="H33" s="3">
        <v>0</v>
      </c>
      <c r="J33" s="3">
        <v>0</v>
      </c>
      <c r="L33" s="3">
        <v>4600</v>
      </c>
      <c r="N33" s="3">
        <v>4593910463</v>
      </c>
      <c r="P33" s="3">
        <v>4524741937</v>
      </c>
      <c r="R33" s="3">
        <v>69168526</v>
      </c>
    </row>
    <row r="34" spans="2:18">
      <c r="B34" s="2" t="s">
        <v>208</v>
      </c>
      <c r="D34" s="3">
        <v>6400</v>
      </c>
      <c r="F34" s="3">
        <v>3629299077</v>
      </c>
      <c r="H34" s="3">
        <v>3602423994</v>
      </c>
      <c r="J34" s="3">
        <v>26875083</v>
      </c>
      <c r="L34" s="3">
        <v>19000</v>
      </c>
      <c r="N34" s="3">
        <v>10619593860</v>
      </c>
      <c r="P34" s="3">
        <v>10555490212</v>
      </c>
      <c r="R34" s="3">
        <v>64103648</v>
      </c>
    </row>
    <row r="35" spans="2:18">
      <c r="B35" s="2" t="s">
        <v>169</v>
      </c>
      <c r="D35" s="3">
        <v>0</v>
      </c>
      <c r="F35" s="3">
        <v>0</v>
      </c>
      <c r="H35" s="3">
        <v>0</v>
      </c>
      <c r="J35" s="3">
        <v>0</v>
      </c>
      <c r="L35" s="3">
        <v>150000</v>
      </c>
      <c r="N35" s="3">
        <v>3580071108</v>
      </c>
      <c r="P35" s="3">
        <v>3521919150</v>
      </c>
      <c r="R35" s="3">
        <v>58151958</v>
      </c>
    </row>
    <row r="36" spans="2:18">
      <c r="B36" s="2" t="s">
        <v>218</v>
      </c>
      <c r="D36" s="3">
        <v>0</v>
      </c>
      <c r="F36" s="3">
        <v>0</v>
      </c>
      <c r="H36" s="3">
        <v>0</v>
      </c>
      <c r="J36" s="3">
        <v>0</v>
      </c>
      <c r="L36" s="3">
        <v>3000</v>
      </c>
      <c r="N36" s="3">
        <v>2711808397</v>
      </c>
      <c r="P36" s="3">
        <v>2685786694</v>
      </c>
      <c r="R36" s="3">
        <v>26021703</v>
      </c>
    </row>
    <row r="37" spans="2:18">
      <c r="B37" s="2" t="s">
        <v>217</v>
      </c>
      <c r="D37" s="3">
        <v>0</v>
      </c>
      <c r="F37" s="3">
        <v>0</v>
      </c>
      <c r="H37" s="3">
        <v>0</v>
      </c>
      <c r="J37" s="3">
        <v>0</v>
      </c>
      <c r="L37" s="3">
        <v>2500</v>
      </c>
      <c r="N37" s="3">
        <v>2500000000</v>
      </c>
      <c r="P37" s="3">
        <v>2474073343</v>
      </c>
      <c r="R37" s="3">
        <v>25926657</v>
      </c>
    </row>
    <row r="38" spans="2:18">
      <c r="B38" s="2" t="s">
        <v>188</v>
      </c>
      <c r="D38" s="3">
        <v>0</v>
      </c>
      <c r="F38" s="3">
        <v>0</v>
      </c>
      <c r="H38" s="3">
        <v>0</v>
      </c>
      <c r="J38" s="3">
        <v>0</v>
      </c>
      <c r="L38" s="3">
        <v>2500</v>
      </c>
      <c r="N38" s="3">
        <v>1685706415</v>
      </c>
      <c r="P38" s="3">
        <v>1665524819</v>
      </c>
      <c r="R38" s="3">
        <v>20181596</v>
      </c>
    </row>
    <row r="39" spans="2:18">
      <c r="B39" s="2" t="s">
        <v>177</v>
      </c>
      <c r="D39" s="3">
        <v>0</v>
      </c>
      <c r="F39" s="3">
        <v>0</v>
      </c>
      <c r="H39" s="3">
        <v>0</v>
      </c>
      <c r="J39" s="3">
        <v>0</v>
      </c>
      <c r="L39" s="3">
        <v>4950</v>
      </c>
      <c r="N39" s="3">
        <v>590318091</v>
      </c>
      <c r="P39" s="3">
        <v>571172657</v>
      </c>
      <c r="R39" s="3">
        <v>19145434</v>
      </c>
    </row>
    <row r="40" spans="2:18">
      <c r="B40" s="2" t="s">
        <v>133</v>
      </c>
      <c r="D40" s="3">
        <v>0</v>
      </c>
      <c r="F40" s="3">
        <v>0</v>
      </c>
      <c r="H40" s="3">
        <v>0</v>
      </c>
      <c r="J40" s="3">
        <v>0</v>
      </c>
      <c r="L40" s="3">
        <v>1900</v>
      </c>
      <c r="N40" s="3">
        <v>1900000000</v>
      </c>
      <c r="P40" s="3">
        <v>1881720995</v>
      </c>
      <c r="R40" s="3">
        <v>18279005</v>
      </c>
    </row>
    <row r="41" spans="2:18">
      <c r="B41" s="2" t="s">
        <v>170</v>
      </c>
      <c r="D41" s="3">
        <v>0</v>
      </c>
      <c r="F41" s="3">
        <v>0</v>
      </c>
      <c r="H41" s="3">
        <v>0</v>
      </c>
      <c r="J41" s="3">
        <v>0</v>
      </c>
      <c r="L41" s="3">
        <v>24261</v>
      </c>
      <c r="N41" s="3">
        <v>99290662</v>
      </c>
      <c r="P41" s="3">
        <v>85276463</v>
      </c>
      <c r="R41" s="3">
        <v>14014199</v>
      </c>
    </row>
    <row r="42" spans="2:18">
      <c r="B42" s="2" t="s">
        <v>189</v>
      </c>
      <c r="D42" s="3">
        <v>600</v>
      </c>
      <c r="F42" s="3">
        <v>428322353</v>
      </c>
      <c r="H42" s="3">
        <v>418125770</v>
      </c>
      <c r="J42" s="3">
        <v>10196583</v>
      </c>
      <c r="L42" s="3">
        <v>4300</v>
      </c>
      <c r="N42" s="3">
        <v>2975124670</v>
      </c>
      <c r="P42" s="3">
        <v>2961659695</v>
      </c>
      <c r="R42" s="3">
        <v>13464975</v>
      </c>
    </row>
    <row r="43" spans="2:18">
      <c r="B43" s="2" t="s">
        <v>174</v>
      </c>
      <c r="D43" s="3">
        <v>0</v>
      </c>
      <c r="F43" s="3">
        <v>0</v>
      </c>
      <c r="H43" s="3">
        <v>0</v>
      </c>
      <c r="J43" s="3">
        <v>0</v>
      </c>
      <c r="L43" s="3">
        <v>700</v>
      </c>
      <c r="N43" s="3">
        <v>420833712</v>
      </c>
      <c r="P43" s="3">
        <v>420573213</v>
      </c>
      <c r="R43" s="3">
        <v>260499</v>
      </c>
    </row>
    <row r="44" spans="2:18">
      <c r="B44" s="2" t="s">
        <v>207</v>
      </c>
      <c r="D44" s="3">
        <v>0</v>
      </c>
      <c r="F44" s="3">
        <v>0</v>
      </c>
      <c r="H44" s="3">
        <v>0</v>
      </c>
      <c r="J44" s="3">
        <v>0</v>
      </c>
      <c r="L44" s="3">
        <v>49</v>
      </c>
      <c r="N44" s="3">
        <v>493433</v>
      </c>
      <c r="P44" s="3">
        <v>513687</v>
      </c>
      <c r="R44" s="3">
        <v>-20254</v>
      </c>
    </row>
    <row r="45" spans="2:18">
      <c r="B45" s="2" t="s">
        <v>13</v>
      </c>
      <c r="D45" s="3">
        <v>0</v>
      </c>
      <c r="F45" s="3">
        <v>0</v>
      </c>
      <c r="H45" s="3">
        <v>0</v>
      </c>
      <c r="J45" s="3">
        <v>0</v>
      </c>
      <c r="L45" s="3">
        <v>40327</v>
      </c>
      <c r="N45" s="3">
        <v>463435874</v>
      </c>
      <c r="P45" s="3">
        <v>480242911</v>
      </c>
      <c r="R45" s="3">
        <v>-16807037</v>
      </c>
    </row>
    <row r="46" spans="2:18">
      <c r="B46" s="2" t="s">
        <v>130</v>
      </c>
      <c r="D46" s="3">
        <v>1458</v>
      </c>
      <c r="F46" s="3">
        <v>102380322</v>
      </c>
      <c r="H46" s="3">
        <v>96682138</v>
      </c>
      <c r="J46" s="3">
        <v>5698184</v>
      </c>
      <c r="L46" s="3">
        <v>10000</v>
      </c>
      <c r="N46" s="3">
        <v>625861286</v>
      </c>
      <c r="P46" s="3">
        <v>663114800</v>
      </c>
      <c r="R46" s="3">
        <v>-37253514</v>
      </c>
    </row>
    <row r="47" spans="2:18">
      <c r="B47" s="2" t="s">
        <v>187</v>
      </c>
      <c r="D47" s="3">
        <v>0</v>
      </c>
      <c r="F47" s="3">
        <v>0</v>
      </c>
      <c r="H47" s="3">
        <v>0</v>
      </c>
      <c r="J47" s="3">
        <v>0</v>
      </c>
      <c r="L47" s="3">
        <v>8100</v>
      </c>
      <c r="N47" s="3">
        <v>4938622718</v>
      </c>
      <c r="P47" s="3">
        <v>4998605832</v>
      </c>
      <c r="R47" s="3">
        <v>-59983114</v>
      </c>
    </row>
    <row r="48" spans="2:18">
      <c r="B48" s="2" t="s">
        <v>178</v>
      </c>
      <c r="D48" s="3">
        <v>0</v>
      </c>
      <c r="F48" s="3">
        <v>0</v>
      </c>
      <c r="H48" s="3">
        <v>0</v>
      </c>
      <c r="J48" s="3">
        <v>0</v>
      </c>
      <c r="L48" s="3">
        <v>227158</v>
      </c>
      <c r="N48" s="3">
        <v>4968102273</v>
      </c>
      <c r="P48" s="3">
        <v>5198331334</v>
      </c>
      <c r="R48" s="3">
        <v>-230229061</v>
      </c>
    </row>
    <row r="49" spans="2:18">
      <c r="B49" s="2" t="s">
        <v>132</v>
      </c>
      <c r="D49" s="3">
        <v>0</v>
      </c>
      <c r="F49" s="3">
        <v>0</v>
      </c>
      <c r="H49" s="3">
        <v>0</v>
      </c>
      <c r="J49" s="3">
        <v>0</v>
      </c>
      <c r="L49" s="3">
        <v>540000</v>
      </c>
      <c r="N49" s="3">
        <v>4862571114</v>
      </c>
      <c r="P49" s="3">
        <v>6026497372</v>
      </c>
      <c r="R49" s="3">
        <v>-1163926258</v>
      </c>
    </row>
    <row r="50" spans="2:18">
      <c r="B50" s="2" t="s">
        <v>179</v>
      </c>
      <c r="D50" s="3">
        <v>35000</v>
      </c>
      <c r="F50" s="3">
        <v>31494290625</v>
      </c>
      <c r="H50" s="3">
        <v>32735500000</v>
      </c>
      <c r="J50" s="3">
        <v>-1241209375</v>
      </c>
      <c r="L50" s="3">
        <v>35000</v>
      </c>
      <c r="N50" s="3">
        <v>31494290625</v>
      </c>
      <c r="P50" s="3">
        <v>32735500000</v>
      </c>
      <c r="R50" s="3">
        <v>-1241209375</v>
      </c>
    </row>
    <row r="51" spans="2:18">
      <c r="B51" s="2" t="s">
        <v>16</v>
      </c>
      <c r="D51" s="3">
        <v>0</v>
      </c>
      <c r="F51" s="3">
        <v>0</v>
      </c>
      <c r="H51" s="3">
        <v>0</v>
      </c>
      <c r="J51" s="3">
        <v>0</v>
      </c>
      <c r="L51" s="3">
        <v>3945534</v>
      </c>
      <c r="N51" s="3">
        <v>19825874643</v>
      </c>
      <c r="P51" s="3">
        <v>22125776663</v>
      </c>
      <c r="R51" s="3">
        <v>-2299902020</v>
      </c>
    </row>
    <row r="52" spans="2:18">
      <c r="D52" s="3"/>
      <c r="F52" s="3"/>
      <c r="H52" s="3"/>
      <c r="J52" s="3"/>
      <c r="L52" s="3"/>
      <c r="N52" s="3"/>
      <c r="P52" s="3"/>
      <c r="R52" s="3"/>
    </row>
    <row r="53" spans="2:18" ht="21.75" thickBot="1">
      <c r="B53" s="32" t="s">
        <v>85</v>
      </c>
      <c r="D53" s="10">
        <f>SUM(D10:D51)</f>
        <v>669570</v>
      </c>
      <c r="F53" s="10">
        <f>SUM(F10:F51)</f>
        <v>57953883044</v>
      </c>
      <c r="H53" s="10">
        <f>SUM(H10:H51)</f>
        <v>56601807875</v>
      </c>
      <c r="J53" s="10">
        <f>SUM(J10:J51)</f>
        <v>1352075169</v>
      </c>
      <c r="L53" s="10">
        <f>SUM(L10:L51)</f>
        <v>8331267</v>
      </c>
      <c r="N53" s="10">
        <f>SUM(N10:N51)</f>
        <v>385293232023</v>
      </c>
      <c r="P53" s="10">
        <f>SUM(P10:P51)</f>
        <v>375348113359</v>
      </c>
      <c r="R53" s="10">
        <f>SUM(R10:R51)</f>
        <v>9945118664</v>
      </c>
    </row>
    <row r="54" spans="2:18" ht="21.75" thickTop="1"/>
    <row r="55" spans="2:18" ht="26.25">
      <c r="J55" s="27">
        <v>13</v>
      </c>
    </row>
  </sheetData>
  <sortState xmlns:xlrd2="http://schemas.microsoft.com/office/spreadsheetml/2017/richdata2" ref="B10:R51">
    <sortCondition descending="1" ref="R10:R5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view="pageBreakPreview" topLeftCell="A13" zoomScale="60" zoomScaleNormal="100" workbookViewId="0">
      <selection activeCell="A38" sqref="A38:XFD43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7"/>
      <c r="R2" s="17"/>
      <c r="S2" s="17"/>
      <c r="T2" s="17"/>
      <c r="U2" s="17"/>
    </row>
    <row r="3" spans="2:28" ht="30">
      <c r="B3" s="120" t="s">
        <v>48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7"/>
      <c r="R3" s="17"/>
    </row>
    <row r="4" spans="2:28" ht="30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7"/>
      <c r="R4" s="17"/>
    </row>
    <row r="6" spans="2:28" s="2" customFormat="1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21" t="s">
        <v>52</v>
      </c>
      <c r="D7" s="122" t="s">
        <v>50</v>
      </c>
      <c r="E7" s="122" t="s">
        <v>50</v>
      </c>
      <c r="F7" s="122" t="s">
        <v>50</v>
      </c>
      <c r="G7" s="122" t="s">
        <v>50</v>
      </c>
      <c r="H7" s="122" t="s">
        <v>50</v>
      </c>
      <c r="I7" s="122" t="s">
        <v>50</v>
      </c>
      <c r="J7" s="122" t="s">
        <v>50</v>
      </c>
      <c r="L7" s="122" t="s">
        <v>51</v>
      </c>
      <c r="M7" s="122" t="s">
        <v>51</v>
      </c>
      <c r="N7" s="122" t="s">
        <v>51</v>
      </c>
      <c r="O7" s="122" t="s">
        <v>51</v>
      </c>
      <c r="P7" s="122" t="s">
        <v>51</v>
      </c>
      <c r="Q7" s="122" t="s">
        <v>51</v>
      </c>
      <c r="R7" s="122" t="s">
        <v>51</v>
      </c>
    </row>
    <row r="8" spans="2:28" s="54" customFormat="1" ht="63" customHeight="1">
      <c r="B8" s="121" t="s">
        <v>52</v>
      </c>
      <c r="D8" s="155" t="s">
        <v>74</v>
      </c>
      <c r="E8" s="55"/>
      <c r="F8" s="155" t="s">
        <v>71</v>
      </c>
      <c r="G8" s="55"/>
      <c r="H8" s="155" t="s">
        <v>72</v>
      </c>
      <c r="I8" s="55"/>
      <c r="J8" s="155" t="s">
        <v>75</v>
      </c>
      <c r="L8" s="155" t="s">
        <v>74</v>
      </c>
      <c r="M8" s="55"/>
      <c r="N8" s="155" t="s">
        <v>71</v>
      </c>
      <c r="O8" s="55"/>
      <c r="P8" s="155" t="s">
        <v>72</v>
      </c>
      <c r="Q8" s="55"/>
      <c r="R8" s="155" t="s">
        <v>75</v>
      </c>
    </row>
    <row r="9" spans="2:28" ht="21.75">
      <c r="B9" s="50" t="s">
        <v>105</v>
      </c>
      <c r="C9" s="4"/>
      <c r="D9" s="56">
        <v>0</v>
      </c>
      <c r="E9" s="4"/>
      <c r="F9" s="56">
        <v>0</v>
      </c>
      <c r="G9" s="4"/>
      <c r="H9" s="56">
        <v>0</v>
      </c>
      <c r="I9" s="4"/>
      <c r="J9" s="56">
        <v>0</v>
      </c>
      <c r="K9" s="4"/>
      <c r="L9" s="56">
        <v>6177542225</v>
      </c>
      <c r="M9" s="4"/>
      <c r="N9" s="56">
        <v>0</v>
      </c>
      <c r="O9" s="4"/>
      <c r="P9" s="56">
        <v>948391820</v>
      </c>
      <c r="Q9" s="4"/>
      <c r="R9" s="56">
        <v>7125934045</v>
      </c>
    </row>
    <row r="10" spans="2:28" ht="21.75">
      <c r="B10" s="4" t="s">
        <v>179</v>
      </c>
      <c r="C10" s="4"/>
      <c r="D10" s="29">
        <v>144599146</v>
      </c>
      <c r="E10" s="4"/>
      <c r="F10" s="29">
        <v>658438321</v>
      </c>
      <c r="G10" s="4"/>
      <c r="H10" s="29">
        <v>-1241209375</v>
      </c>
      <c r="I10" s="4"/>
      <c r="J10" s="29">
        <v>-438171908</v>
      </c>
      <c r="K10" s="4"/>
      <c r="L10" s="29">
        <v>3316671407</v>
      </c>
      <c r="M10" s="4"/>
      <c r="N10" s="29">
        <v>-105924858</v>
      </c>
      <c r="O10" s="4"/>
      <c r="P10" s="29">
        <v>-1241209375</v>
      </c>
      <c r="Q10" s="4"/>
      <c r="R10" s="29">
        <v>1969537174</v>
      </c>
    </row>
    <row r="11" spans="2:28" ht="21.75">
      <c r="B11" s="4" t="s">
        <v>182</v>
      </c>
      <c r="C11" s="4"/>
      <c r="D11" s="29">
        <v>69060</v>
      </c>
      <c r="E11" s="4"/>
      <c r="F11" s="29">
        <v>-164469</v>
      </c>
      <c r="G11" s="4"/>
      <c r="H11" s="29">
        <v>0</v>
      </c>
      <c r="I11" s="4"/>
      <c r="J11" s="29">
        <v>-95409</v>
      </c>
      <c r="K11" s="4"/>
      <c r="L11" s="29">
        <v>810740209</v>
      </c>
      <c r="M11" s="4"/>
      <c r="N11" s="29">
        <v>-102462</v>
      </c>
      <c r="O11" s="4"/>
      <c r="P11" s="29">
        <v>445212731</v>
      </c>
      <c r="Q11" s="4"/>
      <c r="R11" s="29">
        <v>1255850478</v>
      </c>
    </row>
    <row r="12" spans="2:28" ht="21.75">
      <c r="B12" s="4" t="s">
        <v>134</v>
      </c>
      <c r="C12" s="4"/>
      <c r="D12" s="29">
        <v>0</v>
      </c>
      <c r="E12" s="4"/>
      <c r="F12" s="29">
        <v>212631403</v>
      </c>
      <c r="G12" s="4"/>
      <c r="H12" s="29">
        <v>70643075</v>
      </c>
      <c r="I12" s="4"/>
      <c r="J12" s="29">
        <v>283274478</v>
      </c>
      <c r="K12" s="4"/>
      <c r="L12" s="29">
        <v>0</v>
      </c>
      <c r="M12" s="4"/>
      <c r="N12" s="29">
        <v>423472019</v>
      </c>
      <c r="O12" s="4"/>
      <c r="P12" s="29">
        <v>770493326</v>
      </c>
      <c r="Q12" s="4"/>
      <c r="R12" s="29">
        <v>1193965345</v>
      </c>
    </row>
    <row r="13" spans="2:28" ht="21.75">
      <c r="B13" s="4" t="s">
        <v>125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1163235709</v>
      </c>
      <c r="Q13" s="4"/>
      <c r="R13" s="29">
        <v>1163235709</v>
      </c>
    </row>
    <row r="14" spans="2:28" ht="21.75">
      <c r="B14" s="4" t="s">
        <v>136</v>
      </c>
      <c r="C14" s="4"/>
      <c r="D14" s="29">
        <v>26760672</v>
      </c>
      <c r="E14" s="4"/>
      <c r="F14" s="29">
        <v>-114723812</v>
      </c>
      <c r="G14" s="4"/>
      <c r="H14" s="29">
        <v>114723814</v>
      </c>
      <c r="I14" s="4"/>
      <c r="J14" s="29">
        <v>26760674</v>
      </c>
      <c r="K14" s="4"/>
      <c r="L14" s="29">
        <v>828962748</v>
      </c>
      <c r="M14" s="4"/>
      <c r="N14" s="29">
        <v>176769</v>
      </c>
      <c r="O14" s="4"/>
      <c r="P14" s="29">
        <v>114723814</v>
      </c>
      <c r="Q14" s="4"/>
      <c r="R14" s="29">
        <v>943863331</v>
      </c>
    </row>
    <row r="15" spans="2:28" ht="21.75">
      <c r="B15" s="4" t="s">
        <v>101</v>
      </c>
      <c r="C15" s="4"/>
      <c r="D15" s="29">
        <v>0</v>
      </c>
      <c r="E15" s="4"/>
      <c r="F15" s="29">
        <v>148417644</v>
      </c>
      <c r="G15" s="4"/>
      <c r="H15" s="29">
        <v>0</v>
      </c>
      <c r="I15" s="4"/>
      <c r="J15" s="29">
        <v>148417644</v>
      </c>
      <c r="K15" s="4"/>
      <c r="L15" s="29">
        <v>0</v>
      </c>
      <c r="M15" s="4"/>
      <c r="N15" s="29">
        <v>174685893</v>
      </c>
      <c r="O15" s="4"/>
      <c r="P15" s="29">
        <v>686706726</v>
      </c>
      <c r="Q15" s="4"/>
      <c r="R15" s="29">
        <v>861392619</v>
      </c>
    </row>
    <row r="16" spans="2:28" ht="21.75">
      <c r="B16" s="4" t="s">
        <v>103</v>
      </c>
      <c r="C16" s="4"/>
      <c r="D16" s="29">
        <v>0</v>
      </c>
      <c r="E16" s="4"/>
      <c r="F16" s="29">
        <v>-73495851</v>
      </c>
      <c r="G16" s="4"/>
      <c r="H16" s="29">
        <v>0</v>
      </c>
      <c r="I16" s="4"/>
      <c r="J16" s="29">
        <v>-73495851</v>
      </c>
      <c r="K16" s="4"/>
      <c r="L16" s="29">
        <v>0</v>
      </c>
      <c r="M16" s="4"/>
      <c r="N16" s="29">
        <v>-73495851</v>
      </c>
      <c r="O16" s="4"/>
      <c r="P16" s="29">
        <v>812762296</v>
      </c>
      <c r="Q16" s="4"/>
      <c r="R16" s="29">
        <v>739266445</v>
      </c>
    </row>
    <row r="17" spans="2:18" ht="21.75">
      <c r="B17" s="4" t="s">
        <v>184</v>
      </c>
      <c r="C17" s="4"/>
      <c r="D17" s="29">
        <v>0</v>
      </c>
      <c r="E17" s="4"/>
      <c r="F17" s="29">
        <v>-8838397</v>
      </c>
      <c r="G17" s="4"/>
      <c r="H17" s="29">
        <v>0</v>
      </c>
      <c r="I17" s="4"/>
      <c r="J17" s="29">
        <v>-8838397</v>
      </c>
      <c r="K17" s="4"/>
      <c r="L17" s="29">
        <v>0</v>
      </c>
      <c r="M17" s="4"/>
      <c r="N17" s="29">
        <v>404155143</v>
      </c>
      <c r="O17" s="4"/>
      <c r="P17" s="29">
        <v>104207882</v>
      </c>
      <c r="Q17" s="4"/>
      <c r="R17" s="29">
        <v>508363025</v>
      </c>
    </row>
    <row r="18" spans="2:18" ht="21.75">
      <c r="B18" s="4" t="s">
        <v>104</v>
      </c>
      <c r="C18" s="4"/>
      <c r="D18" s="29">
        <v>0</v>
      </c>
      <c r="E18" s="4"/>
      <c r="F18" s="29">
        <v>120917925</v>
      </c>
      <c r="G18" s="4"/>
      <c r="H18" s="29">
        <v>0</v>
      </c>
      <c r="I18" s="4"/>
      <c r="J18" s="29">
        <v>120917925</v>
      </c>
      <c r="K18" s="4"/>
      <c r="L18" s="29">
        <v>0</v>
      </c>
      <c r="M18" s="4"/>
      <c r="N18" s="29">
        <v>120917925</v>
      </c>
      <c r="O18" s="4"/>
      <c r="P18" s="29">
        <v>348501923</v>
      </c>
      <c r="Q18" s="4"/>
      <c r="R18" s="29">
        <v>469419848</v>
      </c>
    </row>
    <row r="19" spans="2:18" ht="21.75">
      <c r="B19" s="4" t="s">
        <v>167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279378269</v>
      </c>
      <c r="Q19" s="4"/>
      <c r="R19" s="29">
        <v>279378269</v>
      </c>
    </row>
    <row r="20" spans="2:18" ht="21.75">
      <c r="B20" s="4" t="s">
        <v>234</v>
      </c>
      <c r="C20" s="4"/>
      <c r="D20" s="29">
        <v>0</v>
      </c>
      <c r="E20" s="4"/>
      <c r="F20" s="29">
        <v>190322904</v>
      </c>
      <c r="G20" s="4"/>
      <c r="H20" s="29">
        <v>0</v>
      </c>
      <c r="I20" s="4"/>
      <c r="J20" s="29">
        <v>190322904</v>
      </c>
      <c r="K20" s="4"/>
      <c r="L20" s="29">
        <v>0</v>
      </c>
      <c r="M20" s="4"/>
      <c r="N20" s="29">
        <v>190322904</v>
      </c>
      <c r="O20" s="4"/>
      <c r="P20" s="29">
        <v>0</v>
      </c>
      <c r="Q20" s="4"/>
      <c r="R20" s="29">
        <v>190322904</v>
      </c>
    </row>
    <row r="21" spans="2:18" ht="21.75">
      <c r="B21" s="4" t="s">
        <v>229</v>
      </c>
      <c r="C21" s="4"/>
      <c r="D21" s="29">
        <v>0</v>
      </c>
      <c r="E21" s="4"/>
      <c r="F21" s="29">
        <v>176958625</v>
      </c>
      <c r="G21" s="4"/>
      <c r="H21" s="29">
        <v>0</v>
      </c>
      <c r="I21" s="4"/>
      <c r="J21" s="29">
        <v>176958625</v>
      </c>
      <c r="K21" s="4"/>
      <c r="L21" s="29">
        <v>0</v>
      </c>
      <c r="M21" s="4"/>
      <c r="N21" s="29">
        <v>176958625</v>
      </c>
      <c r="O21" s="4"/>
      <c r="P21" s="29">
        <v>0</v>
      </c>
      <c r="Q21" s="4"/>
      <c r="R21" s="29">
        <v>176958625</v>
      </c>
    </row>
    <row r="22" spans="2:18" ht="21.75">
      <c r="B22" s="4" t="s">
        <v>210</v>
      </c>
      <c r="C22" s="4"/>
      <c r="D22" s="29">
        <v>0</v>
      </c>
      <c r="E22" s="4"/>
      <c r="F22" s="29">
        <v>90631031</v>
      </c>
      <c r="G22" s="4"/>
      <c r="H22" s="29">
        <v>0</v>
      </c>
      <c r="I22" s="4"/>
      <c r="J22" s="29">
        <v>90631031</v>
      </c>
      <c r="K22" s="4"/>
      <c r="L22" s="29">
        <v>0</v>
      </c>
      <c r="M22" s="4"/>
      <c r="N22" s="29">
        <v>176822436</v>
      </c>
      <c r="O22" s="4"/>
      <c r="P22" s="29">
        <v>0</v>
      </c>
      <c r="Q22" s="4"/>
      <c r="R22" s="29">
        <v>176822436</v>
      </c>
    </row>
    <row r="23" spans="2:18" ht="21.75">
      <c r="B23" s="4" t="s">
        <v>139</v>
      </c>
      <c r="C23" s="4"/>
      <c r="D23" s="29">
        <v>0</v>
      </c>
      <c r="E23" s="4"/>
      <c r="F23" s="29">
        <v>0</v>
      </c>
      <c r="G23" s="4"/>
      <c r="H23" s="29">
        <v>0</v>
      </c>
      <c r="I23" s="4"/>
      <c r="J23" s="29">
        <v>0</v>
      </c>
      <c r="K23" s="4"/>
      <c r="L23" s="29">
        <v>0</v>
      </c>
      <c r="M23" s="4"/>
      <c r="N23" s="29">
        <v>0</v>
      </c>
      <c r="O23" s="4"/>
      <c r="P23" s="29">
        <v>148869815</v>
      </c>
      <c r="Q23" s="4"/>
      <c r="R23" s="29">
        <v>148869815</v>
      </c>
    </row>
    <row r="24" spans="2:18" ht="21.75">
      <c r="B24" s="4" t="s">
        <v>168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73248770</v>
      </c>
      <c r="Q24" s="4"/>
      <c r="R24" s="29">
        <v>73248770</v>
      </c>
    </row>
    <row r="25" spans="2:18" ht="21.75">
      <c r="B25" s="4" t="s">
        <v>213</v>
      </c>
      <c r="C25" s="4"/>
      <c r="D25" s="29">
        <v>0</v>
      </c>
      <c r="E25" s="4"/>
      <c r="F25" s="29">
        <v>0</v>
      </c>
      <c r="G25" s="4"/>
      <c r="H25" s="29">
        <v>0</v>
      </c>
      <c r="I25" s="4"/>
      <c r="J25" s="29">
        <v>0</v>
      </c>
      <c r="K25" s="4"/>
      <c r="L25" s="29">
        <v>0</v>
      </c>
      <c r="M25" s="4"/>
      <c r="N25" s="29">
        <v>0</v>
      </c>
      <c r="O25" s="4"/>
      <c r="P25" s="29">
        <v>69168526</v>
      </c>
      <c r="Q25" s="4"/>
      <c r="R25" s="29">
        <v>69168526</v>
      </c>
    </row>
    <row r="26" spans="2:18" ht="21.75">
      <c r="B26" s="4" t="s">
        <v>237</v>
      </c>
      <c r="C26" s="4"/>
      <c r="D26" s="29">
        <v>0</v>
      </c>
      <c r="E26" s="4"/>
      <c r="F26" s="29">
        <v>53293682</v>
      </c>
      <c r="G26" s="4"/>
      <c r="H26" s="29">
        <v>0</v>
      </c>
      <c r="I26" s="4"/>
      <c r="J26" s="29">
        <v>53293682</v>
      </c>
      <c r="K26" s="4"/>
      <c r="L26" s="29">
        <v>0</v>
      </c>
      <c r="M26" s="4"/>
      <c r="N26" s="29">
        <v>53293682</v>
      </c>
      <c r="O26" s="4"/>
      <c r="P26" s="29">
        <v>0</v>
      </c>
      <c r="Q26" s="4"/>
      <c r="R26" s="29">
        <v>53293682</v>
      </c>
    </row>
    <row r="27" spans="2:18" ht="21.75">
      <c r="B27" s="4" t="s">
        <v>214</v>
      </c>
      <c r="C27" s="4"/>
      <c r="D27" s="29">
        <v>0</v>
      </c>
      <c r="E27" s="4"/>
      <c r="F27" s="29">
        <v>-71111441</v>
      </c>
      <c r="G27" s="4"/>
      <c r="H27" s="29">
        <v>0</v>
      </c>
      <c r="I27" s="4"/>
      <c r="J27" s="29">
        <v>-71111441</v>
      </c>
      <c r="K27" s="4"/>
      <c r="L27" s="29">
        <v>0</v>
      </c>
      <c r="M27" s="4"/>
      <c r="N27" s="29">
        <v>34644574</v>
      </c>
      <c r="O27" s="4"/>
      <c r="P27" s="29">
        <v>0</v>
      </c>
      <c r="Q27" s="4"/>
      <c r="R27" s="29">
        <v>34644574</v>
      </c>
    </row>
    <row r="28" spans="2:18" ht="21.75">
      <c r="B28" s="4" t="s">
        <v>218</v>
      </c>
      <c r="C28" s="4"/>
      <c r="D28" s="29">
        <v>0</v>
      </c>
      <c r="E28" s="4"/>
      <c r="F28" s="29">
        <v>0</v>
      </c>
      <c r="G28" s="4"/>
      <c r="H28" s="29">
        <v>0</v>
      </c>
      <c r="I28" s="4"/>
      <c r="J28" s="29">
        <v>0</v>
      </c>
      <c r="K28" s="4"/>
      <c r="L28" s="29">
        <v>0</v>
      </c>
      <c r="M28" s="4"/>
      <c r="N28" s="29">
        <v>0</v>
      </c>
      <c r="O28" s="4"/>
      <c r="P28" s="29">
        <v>26021703</v>
      </c>
      <c r="Q28" s="4"/>
      <c r="R28" s="29">
        <v>26021703</v>
      </c>
    </row>
    <row r="29" spans="2:18" ht="21.75">
      <c r="B29" s="4" t="s">
        <v>217</v>
      </c>
      <c r="C29" s="4"/>
      <c r="D29" s="29">
        <v>0</v>
      </c>
      <c r="E29" s="4"/>
      <c r="F29" s="29">
        <v>0</v>
      </c>
      <c r="G29" s="4"/>
      <c r="H29" s="29">
        <v>0</v>
      </c>
      <c r="I29" s="4"/>
      <c r="J29" s="29">
        <v>0</v>
      </c>
      <c r="K29" s="4"/>
      <c r="L29" s="29">
        <v>0</v>
      </c>
      <c r="M29" s="4"/>
      <c r="N29" s="29">
        <v>0</v>
      </c>
      <c r="O29" s="4"/>
      <c r="P29" s="29">
        <v>25926657</v>
      </c>
      <c r="Q29" s="4"/>
      <c r="R29" s="29">
        <v>25926657</v>
      </c>
    </row>
    <row r="30" spans="2:18" ht="21.75">
      <c r="B30" s="4" t="s">
        <v>188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20181596</v>
      </c>
      <c r="Q30" s="4"/>
      <c r="R30" s="29">
        <v>20181596</v>
      </c>
    </row>
    <row r="31" spans="2:18" ht="21.75">
      <c r="B31" s="4" t="s">
        <v>242</v>
      </c>
      <c r="C31" s="4"/>
      <c r="D31" s="29">
        <v>0</v>
      </c>
      <c r="E31" s="4"/>
      <c r="F31" s="29">
        <v>19971627</v>
      </c>
      <c r="G31" s="4"/>
      <c r="H31" s="29">
        <v>0</v>
      </c>
      <c r="I31" s="4"/>
      <c r="J31" s="29">
        <v>19971627</v>
      </c>
      <c r="K31" s="4"/>
      <c r="L31" s="29">
        <v>0</v>
      </c>
      <c r="M31" s="4"/>
      <c r="N31" s="29">
        <v>19971627</v>
      </c>
      <c r="O31" s="4"/>
      <c r="P31" s="29">
        <v>0</v>
      </c>
      <c r="Q31" s="4"/>
      <c r="R31" s="29">
        <v>19971627</v>
      </c>
    </row>
    <row r="32" spans="2:18" ht="21.75">
      <c r="B32" s="4" t="s">
        <v>133</v>
      </c>
      <c r="C32" s="4"/>
      <c r="D32" s="29">
        <v>0</v>
      </c>
      <c r="E32" s="4"/>
      <c r="F32" s="29">
        <v>0</v>
      </c>
      <c r="G32" s="4"/>
      <c r="H32" s="29">
        <v>0</v>
      </c>
      <c r="I32" s="4"/>
      <c r="J32" s="29">
        <v>0</v>
      </c>
      <c r="K32" s="4"/>
      <c r="L32" s="29">
        <v>0</v>
      </c>
      <c r="M32" s="4"/>
      <c r="N32" s="29">
        <v>0</v>
      </c>
      <c r="O32" s="4"/>
      <c r="P32" s="29">
        <v>18279005</v>
      </c>
      <c r="Q32" s="4"/>
      <c r="R32" s="29">
        <v>18279005</v>
      </c>
    </row>
    <row r="33" spans="2:18" ht="21.75">
      <c r="B33" s="4" t="s">
        <v>189</v>
      </c>
      <c r="C33" s="4"/>
      <c r="D33" s="29">
        <v>0</v>
      </c>
      <c r="E33" s="4"/>
      <c r="F33" s="29">
        <v>-7735126</v>
      </c>
      <c r="G33" s="4"/>
      <c r="H33" s="29">
        <v>10196583</v>
      </c>
      <c r="I33" s="4"/>
      <c r="J33" s="29">
        <v>2461457</v>
      </c>
      <c r="K33" s="4"/>
      <c r="L33" s="29">
        <v>0</v>
      </c>
      <c r="M33" s="4"/>
      <c r="N33" s="29">
        <v>1633605</v>
      </c>
      <c r="O33" s="4"/>
      <c r="P33" s="29">
        <v>13464975</v>
      </c>
      <c r="Q33" s="4"/>
      <c r="R33" s="29">
        <v>15098580</v>
      </c>
    </row>
    <row r="34" spans="2:18" ht="21.75">
      <c r="B34" s="4" t="s">
        <v>174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260499</v>
      </c>
      <c r="Q34" s="4"/>
      <c r="R34" s="29">
        <v>260499</v>
      </c>
    </row>
    <row r="35" spans="2:18" ht="21.75">
      <c r="B35" s="4" t="s">
        <v>187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-59983114</v>
      </c>
      <c r="Q35" s="4"/>
      <c r="R35" s="29">
        <v>-59983114</v>
      </c>
    </row>
    <row r="36" spans="2:18" ht="21.75">
      <c r="B36" s="4" t="s">
        <v>231</v>
      </c>
      <c r="C36" s="4"/>
      <c r="D36" s="29">
        <v>0</v>
      </c>
      <c r="E36" s="4"/>
      <c r="F36" s="29">
        <v>-270412232</v>
      </c>
      <c r="G36" s="4"/>
      <c r="H36" s="29">
        <v>0</v>
      </c>
      <c r="I36" s="4"/>
      <c r="J36" s="29">
        <v>-270412232</v>
      </c>
      <c r="K36" s="4"/>
      <c r="L36" s="29">
        <v>0</v>
      </c>
      <c r="M36" s="4"/>
      <c r="N36" s="29">
        <v>-270412232</v>
      </c>
      <c r="O36" s="4"/>
      <c r="P36" s="29">
        <v>0</v>
      </c>
      <c r="Q36" s="4"/>
      <c r="R36" s="29">
        <v>-270412232</v>
      </c>
    </row>
    <row r="37" spans="2:18" ht="21.75">
      <c r="B37" s="4" t="s">
        <v>208</v>
      </c>
      <c r="C37" s="4"/>
      <c r="D37" s="29">
        <v>0</v>
      </c>
      <c r="E37" s="4"/>
      <c r="F37" s="29">
        <v>-1475008553</v>
      </c>
      <c r="G37" s="4"/>
      <c r="H37" s="29">
        <v>26875083</v>
      </c>
      <c r="I37" s="4"/>
      <c r="J37" s="29">
        <v>-1448133470</v>
      </c>
      <c r="K37" s="4"/>
      <c r="L37" s="29">
        <v>0</v>
      </c>
      <c r="M37" s="4"/>
      <c r="N37" s="29">
        <v>-1527029780</v>
      </c>
      <c r="O37" s="4"/>
      <c r="P37" s="29">
        <v>64103648</v>
      </c>
      <c r="Q37" s="4"/>
      <c r="R37" s="29">
        <v>-1462926132</v>
      </c>
    </row>
    <row r="38" spans="2:18" ht="24.75" thickBot="1">
      <c r="B38" s="26" t="s">
        <v>85</v>
      </c>
      <c r="D38" s="10">
        <f>SUM(D9:D37)</f>
        <v>171428878</v>
      </c>
      <c r="E38" s="2"/>
      <c r="F38" s="10">
        <f>SUM(F9:F37)</f>
        <v>-349906719</v>
      </c>
      <c r="G38" s="2"/>
      <c r="H38" s="10">
        <f>SUM(H9:H37)</f>
        <v>-1018770820</v>
      </c>
      <c r="I38" s="2"/>
      <c r="J38" s="10">
        <f>SUM(J9:J37)</f>
        <v>-1197248661</v>
      </c>
      <c r="K38" s="2"/>
      <c r="L38" s="10">
        <f>SUM(L9:L37)</f>
        <v>11133916589</v>
      </c>
      <c r="M38" s="2"/>
      <c r="N38" s="10">
        <f>SUM(N9:N37)</f>
        <v>-199909981</v>
      </c>
      <c r="O38" s="2"/>
      <c r="P38" s="10">
        <f>SUM(P9:P37)</f>
        <v>4831947201</v>
      </c>
      <c r="Q38" s="2"/>
      <c r="R38" s="10">
        <f>SUM(R9:R37)</f>
        <v>15765953809</v>
      </c>
    </row>
    <row r="39" spans="2:18" ht="21.75" thickTop="1"/>
    <row r="40" spans="2:18" ht="30">
      <c r="J40" s="59">
        <v>14</v>
      </c>
    </row>
  </sheetData>
  <sortState xmlns:xlrd2="http://schemas.microsoft.com/office/spreadsheetml/2017/richdata2" ref="B9:R37">
    <sortCondition descending="1" ref="R9:R3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view="pageBreakPreview" zoomScale="60" zoomScaleNormal="100" workbookViewId="0">
      <selection activeCell="B32" sqref="B32"/>
    </sheetView>
  </sheetViews>
  <sheetFormatPr defaultRowHeight="21.75" customHeight="1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28" ht="31.5" customHeight="1">
      <c r="B3" s="120" t="s">
        <v>48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2:28" ht="31.5" customHeight="1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28" ht="73.5" customHeight="1"/>
    <row r="6" spans="2:28" ht="30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>
      <c r="B8" s="124" t="s">
        <v>76</v>
      </c>
      <c r="C8" s="124" t="s">
        <v>76</v>
      </c>
      <c r="D8" s="124" t="s">
        <v>76</v>
      </c>
      <c r="F8" s="124" t="s">
        <v>50</v>
      </c>
      <c r="G8" s="124" t="s">
        <v>50</v>
      </c>
      <c r="H8" s="124" t="s">
        <v>50</v>
      </c>
      <c r="J8" s="124" t="s">
        <v>51</v>
      </c>
      <c r="K8" s="124" t="s">
        <v>51</v>
      </c>
      <c r="L8" s="124" t="s">
        <v>51</v>
      </c>
    </row>
    <row r="9" spans="2:28" s="45" customFormat="1" ht="50.25" customHeight="1">
      <c r="B9" s="153" t="s">
        <v>77</v>
      </c>
      <c r="D9" s="153" t="s">
        <v>219</v>
      </c>
      <c r="F9" s="153" t="s">
        <v>78</v>
      </c>
      <c r="H9" s="153" t="s">
        <v>79</v>
      </c>
      <c r="J9" s="153" t="s">
        <v>78</v>
      </c>
      <c r="L9" s="153" t="s">
        <v>79</v>
      </c>
    </row>
    <row r="10" spans="2:28" s="4" customFormat="1" ht="21.75" customHeight="1">
      <c r="B10" s="50" t="s">
        <v>140</v>
      </c>
      <c r="D10" s="75" t="s">
        <v>56</v>
      </c>
      <c r="F10" s="56">
        <v>0</v>
      </c>
      <c r="H10" s="50" t="s">
        <v>56</v>
      </c>
      <c r="J10" s="56">
        <v>13244514080</v>
      </c>
      <c r="L10" s="50" t="s">
        <v>56</v>
      </c>
    </row>
    <row r="11" spans="2:28" s="4" customFormat="1" ht="21.75" customHeight="1">
      <c r="B11" s="4" t="s">
        <v>194</v>
      </c>
      <c r="D11" s="74" t="s">
        <v>56</v>
      </c>
      <c r="F11" s="29">
        <v>957369864</v>
      </c>
      <c r="H11" s="4" t="s">
        <v>56</v>
      </c>
      <c r="J11" s="29">
        <v>8018986286</v>
      </c>
      <c r="L11" s="4" t="s">
        <v>56</v>
      </c>
    </row>
    <row r="12" spans="2:28" s="4" customFormat="1" ht="21.75" customHeight="1">
      <c r="B12" s="4" t="s">
        <v>192</v>
      </c>
      <c r="D12" s="74" t="s">
        <v>56</v>
      </c>
      <c r="F12" s="29">
        <v>34958904</v>
      </c>
      <c r="H12" s="4" t="s">
        <v>56</v>
      </c>
      <c r="J12" s="29">
        <v>3090164385</v>
      </c>
      <c r="L12" s="4" t="s">
        <v>56</v>
      </c>
    </row>
    <row r="13" spans="2:28" s="4" customFormat="1" ht="21.75" customHeight="1">
      <c r="B13" s="4" t="s">
        <v>190</v>
      </c>
      <c r="D13" s="74" t="s">
        <v>56</v>
      </c>
      <c r="F13" s="29">
        <v>34194110</v>
      </c>
      <c r="H13" s="4" t="s">
        <v>56</v>
      </c>
      <c r="J13" s="29">
        <v>2946529162</v>
      </c>
      <c r="L13" s="4" t="s">
        <v>56</v>
      </c>
    </row>
    <row r="14" spans="2:28" s="4" customFormat="1" ht="21.75" customHeight="1">
      <c r="B14" s="4" t="s">
        <v>141</v>
      </c>
      <c r="D14" s="74" t="s">
        <v>56</v>
      </c>
      <c r="F14" s="29">
        <v>0</v>
      </c>
      <c r="H14" s="4" t="s">
        <v>56</v>
      </c>
      <c r="J14" s="29">
        <v>1489757256</v>
      </c>
      <c r="L14" s="4" t="s">
        <v>56</v>
      </c>
    </row>
    <row r="15" spans="2:28" s="4" customFormat="1" ht="21.75" customHeight="1">
      <c r="B15" s="4" t="s">
        <v>108</v>
      </c>
      <c r="D15" s="74" t="s">
        <v>142</v>
      </c>
      <c r="F15" s="29">
        <v>0</v>
      </c>
      <c r="H15" s="4" t="s">
        <v>56</v>
      </c>
      <c r="J15" s="29">
        <v>1025156210</v>
      </c>
      <c r="L15" s="4" t="s">
        <v>56</v>
      </c>
    </row>
    <row r="16" spans="2:28" s="4" customFormat="1" ht="21.75" customHeight="1">
      <c r="B16" s="4" t="s">
        <v>143</v>
      </c>
      <c r="D16" s="74" t="s">
        <v>144</v>
      </c>
      <c r="F16" s="29">
        <v>0</v>
      </c>
      <c r="H16" s="4" t="s">
        <v>56</v>
      </c>
      <c r="J16" s="29">
        <v>806295893</v>
      </c>
      <c r="L16" s="4" t="s">
        <v>56</v>
      </c>
    </row>
    <row r="17" spans="2:12" s="4" customFormat="1" ht="21.75" customHeight="1">
      <c r="B17" s="4" t="s">
        <v>108</v>
      </c>
      <c r="D17" s="74" t="s">
        <v>145</v>
      </c>
      <c r="F17" s="29">
        <v>0</v>
      </c>
      <c r="H17" s="4" t="s">
        <v>56</v>
      </c>
      <c r="J17" s="29">
        <v>291017928</v>
      </c>
      <c r="L17" s="4" t="s">
        <v>56</v>
      </c>
    </row>
    <row r="18" spans="2:12" s="4" customFormat="1" ht="21.75" customHeight="1">
      <c r="B18" s="4" t="s">
        <v>197</v>
      </c>
      <c r="D18" s="74" t="s">
        <v>56</v>
      </c>
      <c r="F18" s="29">
        <v>0</v>
      </c>
      <c r="H18" s="4" t="s">
        <v>56</v>
      </c>
      <c r="J18" s="29">
        <v>281095890</v>
      </c>
      <c r="L18" s="4" t="s">
        <v>56</v>
      </c>
    </row>
    <row r="19" spans="2:12" s="4" customFormat="1" ht="21.75" customHeight="1">
      <c r="B19" s="4" t="s">
        <v>196</v>
      </c>
      <c r="D19" s="74" t="s">
        <v>56</v>
      </c>
      <c r="F19" s="29">
        <v>0</v>
      </c>
      <c r="H19" s="4" t="s">
        <v>56</v>
      </c>
      <c r="J19" s="29">
        <v>234246575</v>
      </c>
      <c r="L19" s="4" t="s">
        <v>56</v>
      </c>
    </row>
    <row r="20" spans="2:12" s="4" customFormat="1" ht="21.75" customHeight="1">
      <c r="B20" s="4" t="s">
        <v>112</v>
      </c>
      <c r="D20" s="74" t="s">
        <v>146</v>
      </c>
      <c r="F20" s="29">
        <v>0</v>
      </c>
      <c r="H20" s="4" t="s">
        <v>56</v>
      </c>
      <c r="J20" s="29">
        <v>178898063</v>
      </c>
      <c r="L20" s="4" t="s">
        <v>56</v>
      </c>
    </row>
    <row r="21" spans="2:12" s="4" customFormat="1" ht="21.75" customHeight="1">
      <c r="B21" s="4" t="s">
        <v>108</v>
      </c>
      <c r="D21" s="74" t="s">
        <v>153</v>
      </c>
      <c r="F21" s="29">
        <v>4011</v>
      </c>
      <c r="H21" s="4" t="s">
        <v>56</v>
      </c>
      <c r="J21" s="29">
        <v>26210201</v>
      </c>
      <c r="L21" s="4" t="s">
        <v>56</v>
      </c>
    </row>
    <row r="22" spans="2:12" s="4" customFormat="1" ht="21.75" customHeight="1">
      <c r="B22" s="4" t="s">
        <v>198</v>
      </c>
      <c r="D22" s="74" t="s">
        <v>199</v>
      </c>
      <c r="F22" s="29">
        <v>269332</v>
      </c>
      <c r="H22" s="4" t="s">
        <v>56</v>
      </c>
      <c r="J22" s="29">
        <v>9832348</v>
      </c>
      <c r="L22" s="4" t="s">
        <v>56</v>
      </c>
    </row>
    <row r="23" spans="2:12" s="4" customFormat="1" ht="21.75" customHeight="1">
      <c r="B23" s="4" t="s">
        <v>112</v>
      </c>
      <c r="D23" s="74" t="s">
        <v>175</v>
      </c>
      <c r="F23" s="29">
        <v>47631</v>
      </c>
      <c r="H23" s="4" t="s">
        <v>56</v>
      </c>
      <c r="J23" s="29">
        <v>2770918</v>
      </c>
      <c r="L23" s="4" t="s">
        <v>56</v>
      </c>
    </row>
    <row r="24" spans="2:12" s="4" customFormat="1" ht="21.75" customHeight="1">
      <c r="B24" s="4" t="s">
        <v>113</v>
      </c>
      <c r="D24" s="74" t="s">
        <v>149</v>
      </c>
      <c r="F24" s="29">
        <v>0</v>
      </c>
      <c r="H24" s="4" t="s">
        <v>56</v>
      </c>
      <c r="J24" s="29">
        <v>614108</v>
      </c>
      <c r="L24" s="4" t="s">
        <v>56</v>
      </c>
    </row>
    <row r="25" spans="2:12" s="4" customFormat="1" ht="21.75" customHeight="1">
      <c r="B25" s="4" t="s">
        <v>155</v>
      </c>
      <c r="D25" s="74" t="s">
        <v>156</v>
      </c>
      <c r="F25" s="29">
        <v>10090</v>
      </c>
      <c r="H25" s="4" t="s">
        <v>56</v>
      </c>
      <c r="J25" s="29">
        <v>256669</v>
      </c>
      <c r="L25" s="4" t="s">
        <v>56</v>
      </c>
    </row>
    <row r="26" spans="2:12" s="4" customFormat="1" ht="21.75" customHeight="1">
      <c r="B26" s="4" t="s">
        <v>108</v>
      </c>
      <c r="D26" s="74" t="s">
        <v>158</v>
      </c>
      <c r="F26" s="29">
        <v>14301</v>
      </c>
      <c r="H26" s="4" t="s">
        <v>56</v>
      </c>
      <c r="J26" s="29">
        <v>238405</v>
      </c>
      <c r="L26" s="4" t="s">
        <v>56</v>
      </c>
    </row>
    <row r="27" spans="2:12" s="4" customFormat="1" ht="21.75" customHeight="1">
      <c r="B27" s="4" t="s">
        <v>147</v>
      </c>
      <c r="D27" s="74" t="s">
        <v>148</v>
      </c>
      <c r="F27" s="29">
        <v>1110</v>
      </c>
      <c r="H27" s="4" t="s">
        <v>56</v>
      </c>
      <c r="J27" s="29">
        <v>119855</v>
      </c>
      <c r="L27" s="4" t="s">
        <v>56</v>
      </c>
    </row>
    <row r="28" spans="2:12" s="4" customFormat="1" ht="21.75" customHeight="1">
      <c r="B28" s="4" t="s">
        <v>201</v>
      </c>
      <c r="D28" s="74" t="s">
        <v>202</v>
      </c>
      <c r="F28" s="29">
        <v>3434</v>
      </c>
      <c r="H28" s="4" t="s">
        <v>56</v>
      </c>
      <c r="J28" s="29">
        <v>12873</v>
      </c>
      <c r="L28" s="4" t="s">
        <v>56</v>
      </c>
    </row>
    <row r="29" spans="2:12" s="4" customFormat="1" ht="21.75" customHeight="1">
      <c r="B29" s="4" t="s">
        <v>111</v>
      </c>
      <c r="D29" s="74" t="s">
        <v>159</v>
      </c>
      <c r="F29" s="29">
        <v>0</v>
      </c>
      <c r="H29" s="4" t="s">
        <v>56</v>
      </c>
      <c r="J29" s="29">
        <v>4109</v>
      </c>
      <c r="L29" s="4" t="s">
        <v>56</v>
      </c>
    </row>
    <row r="30" spans="2:12" ht="21.75" customHeight="1" thickBot="1">
      <c r="B30" s="151" t="s">
        <v>85</v>
      </c>
      <c r="C30" s="151"/>
      <c r="D30" s="151"/>
      <c r="F30" s="10">
        <f>SUM(F10:F29)</f>
        <v>1026872787</v>
      </c>
      <c r="H30" s="32"/>
      <c r="J30" s="10">
        <f>SUM(J10:J29)</f>
        <v>31646721214</v>
      </c>
      <c r="L30" s="32"/>
    </row>
    <row r="31" spans="2:12" ht="21.75" customHeight="1" thickTop="1"/>
    <row r="32" spans="2:12" ht="30">
      <c r="F32" s="62">
        <v>15</v>
      </c>
    </row>
  </sheetData>
  <sortState xmlns:xlrd2="http://schemas.microsoft.com/office/spreadsheetml/2017/richdata2" ref="B10:L29">
    <sortCondition descending="1" ref="J10:J29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5" sqref="B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20" t="s">
        <v>128</v>
      </c>
      <c r="C2" s="120"/>
      <c r="D2" s="120"/>
      <c r="E2" s="120"/>
      <c r="F2" s="120"/>
    </row>
    <row r="3" spans="2:28" ht="30">
      <c r="B3" s="120" t="s">
        <v>48</v>
      </c>
      <c r="C3" s="120"/>
      <c r="D3" s="120"/>
      <c r="E3" s="120"/>
      <c r="F3" s="120"/>
    </row>
    <row r="4" spans="2:28" ht="30">
      <c r="B4" s="120" t="s">
        <v>222</v>
      </c>
      <c r="C4" s="120"/>
      <c r="D4" s="120"/>
      <c r="E4" s="120"/>
      <c r="F4" s="120"/>
    </row>
    <row r="5" spans="2:28" ht="125.25" customHeight="1"/>
    <row r="6" spans="2:28" s="26" customFormat="1" ht="24">
      <c r="B6" s="67" t="s">
        <v>124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>
      <c r="B8" s="143" t="s">
        <v>80</v>
      </c>
      <c r="D8" s="120" t="s">
        <v>50</v>
      </c>
      <c r="F8" s="159" t="s">
        <v>224</v>
      </c>
    </row>
    <row r="9" spans="2:28" ht="48.75" customHeight="1">
      <c r="B9" s="157" t="s">
        <v>80</v>
      </c>
      <c r="D9" s="158" t="s">
        <v>43</v>
      </c>
      <c r="F9" s="158" t="s">
        <v>43</v>
      </c>
    </row>
    <row r="10" spans="2:28">
      <c r="B10" s="2" t="s">
        <v>171</v>
      </c>
      <c r="D10" s="3">
        <v>0</v>
      </c>
      <c r="F10" s="3">
        <v>20457110</v>
      </c>
    </row>
    <row r="11" spans="2:28">
      <c r="B11" s="2" t="s">
        <v>172</v>
      </c>
      <c r="D11" s="3">
        <v>0</v>
      </c>
      <c r="F11" s="3">
        <v>15826783</v>
      </c>
    </row>
    <row r="12" spans="2:28">
      <c r="B12" s="2" t="s">
        <v>81</v>
      </c>
      <c r="D12" s="3">
        <v>1447178</v>
      </c>
      <c r="F12" s="3">
        <v>-124273971</v>
      </c>
    </row>
    <row r="13" spans="2:28">
      <c r="D13" s="3"/>
      <c r="F13" s="3"/>
    </row>
    <row r="14" spans="2:28" ht="21.75" thickBot="1">
      <c r="B14" s="32" t="s">
        <v>85</v>
      </c>
      <c r="D14" s="10">
        <f>SUM(D10:D12)</f>
        <v>1447178</v>
      </c>
      <c r="F14" s="10">
        <f>SUM(F10:F12)</f>
        <v>-87990078</v>
      </c>
    </row>
    <row r="15" spans="2:28" ht="21.75" thickTop="1"/>
    <row r="16" spans="2:28" ht="85.5" customHeight="1"/>
    <row r="17" spans="1:6" ht="85.5" customHeight="1"/>
    <row r="18" spans="1:6" ht="30">
      <c r="A18" s="156">
        <v>16</v>
      </c>
      <c r="B18" s="156"/>
      <c r="C18" s="156"/>
      <c r="D18" s="156"/>
      <c r="E18" s="156"/>
      <c r="F18" s="156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Q14" sqref="Q14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20" t="s">
        <v>128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3:17" ht="30">
      <c r="C3" s="120" t="s">
        <v>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3:17" ht="30">
      <c r="C4" s="120" t="s">
        <v>222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8" t="s">
        <v>86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21" t="s">
        <v>94</v>
      </c>
      <c r="D9" s="122" t="s">
        <v>219</v>
      </c>
      <c r="E9" s="122" t="s">
        <v>2</v>
      </c>
      <c r="F9" s="122" t="s">
        <v>2</v>
      </c>
      <c r="G9" s="122" t="s">
        <v>2</v>
      </c>
      <c r="I9" s="122" t="s">
        <v>3</v>
      </c>
      <c r="J9" s="122" t="s">
        <v>3</v>
      </c>
      <c r="K9" s="122" t="s">
        <v>3</v>
      </c>
      <c r="M9" s="122" t="s">
        <v>223</v>
      </c>
      <c r="N9" s="122" t="s">
        <v>4</v>
      </c>
      <c r="O9" s="122" t="s">
        <v>4</v>
      </c>
      <c r="P9" s="122" t="s">
        <v>4</v>
      </c>
      <c r="Q9" s="122" t="s">
        <v>4</v>
      </c>
    </row>
    <row r="10" spans="3:17" s="6" customFormat="1" ht="44.25" customHeight="1">
      <c r="C10" s="121"/>
      <c r="D10" s="12"/>
      <c r="E10" s="123" t="s">
        <v>6</v>
      </c>
      <c r="F10" s="12"/>
      <c r="G10" s="123" t="s">
        <v>7</v>
      </c>
      <c r="I10" s="123" t="s">
        <v>95</v>
      </c>
      <c r="J10" s="12"/>
      <c r="K10" s="123" t="s">
        <v>96</v>
      </c>
      <c r="M10" s="123" t="s">
        <v>6</v>
      </c>
      <c r="N10" s="12"/>
      <c r="O10" s="123" t="s">
        <v>7</v>
      </c>
      <c r="Q10" s="125" t="s">
        <v>11</v>
      </c>
    </row>
    <row r="11" spans="3:17" s="6" customFormat="1" ht="39.75" customHeight="1">
      <c r="C11" s="121"/>
      <c r="D11" s="11"/>
      <c r="E11" s="124" t="s">
        <v>6</v>
      </c>
      <c r="F11" s="11"/>
      <c r="G11" s="124" t="s">
        <v>7</v>
      </c>
      <c r="I11" s="124"/>
      <c r="J11" s="11"/>
      <c r="K11" s="124"/>
      <c r="M11" s="124" t="s">
        <v>6</v>
      </c>
      <c r="N11" s="11"/>
      <c r="O11" s="124" t="s">
        <v>7</v>
      </c>
      <c r="Q11" s="126" t="s">
        <v>11</v>
      </c>
    </row>
    <row r="12" spans="3:17">
      <c r="C12" s="46" t="s">
        <v>93</v>
      </c>
      <c r="E12" s="3">
        <f>'گواهی سپرده'!N17</f>
        <v>56000000000</v>
      </c>
      <c r="G12" s="3">
        <f>'گواهی سپرده'!P17</f>
        <v>56000000000</v>
      </c>
      <c r="I12" s="3">
        <f>'گواهی سپرده'!T17</f>
        <v>0</v>
      </c>
      <c r="K12" s="3">
        <f>'گواهی سپرده'!X17</f>
        <v>0</v>
      </c>
      <c r="M12" s="3">
        <f>'گواهی سپرده'!AB17</f>
        <v>56000000000</v>
      </c>
      <c r="O12" s="3">
        <f>'گواهی سپرده'!AD17</f>
        <v>56000000000</v>
      </c>
      <c r="Q12" s="8">
        <f>O12/$O$17</f>
        <v>0.27972048189013865</v>
      </c>
    </row>
    <row r="13" spans="3:17">
      <c r="C13" s="2" t="s">
        <v>90</v>
      </c>
      <c r="E13" s="3">
        <f>'اوراق مشارکت'!R31</f>
        <v>91163982180</v>
      </c>
      <c r="G13" s="3">
        <f>'اوراق مشارکت'!T31</f>
        <v>91314015504</v>
      </c>
      <c r="I13" s="3">
        <f>'اوراق مشارکت'!X31</f>
        <v>49438328016</v>
      </c>
      <c r="K13" s="3">
        <f>'اوراق مشارکت'!AB31</f>
        <v>44766651590</v>
      </c>
      <c r="M13" s="3">
        <f>'اوراق مشارکت'!AH31</f>
        <v>94816901836</v>
      </c>
      <c r="O13" s="3">
        <f>'اوراق مشارکت'!AJ31</f>
        <v>94617014386</v>
      </c>
      <c r="Q13" s="8">
        <f>O13/$O$17</f>
        <v>0.47261280105460896</v>
      </c>
    </row>
    <row r="14" spans="3:17">
      <c r="C14" s="2" t="s">
        <v>88</v>
      </c>
      <c r="E14" s="3">
        <f>سهام!G22</f>
        <v>33680864691</v>
      </c>
      <c r="G14" s="3">
        <f>سهام!I22</f>
        <v>34800596786.546997</v>
      </c>
      <c r="I14" s="3">
        <f>سهام!M22</f>
        <v>13509955192</v>
      </c>
      <c r="K14" s="3">
        <f>سهام!Q22</f>
        <v>13187231454</v>
      </c>
      <c r="M14" s="3">
        <f>سهام!W22</f>
        <v>35092001819</v>
      </c>
      <c r="O14" s="3">
        <f>سهام!Y22</f>
        <v>46018454953.104004</v>
      </c>
      <c r="Q14" s="8">
        <f>O14/$O$17</f>
        <v>0.22986257848789088</v>
      </c>
    </row>
    <row r="15" spans="3:17">
      <c r="C15" s="2" t="s">
        <v>126</v>
      </c>
      <c r="E15" s="3">
        <f>سپرده!L21</f>
        <v>717329401</v>
      </c>
      <c r="G15" s="3">
        <f>E15</f>
        <v>717329401</v>
      </c>
      <c r="I15" s="3">
        <f>سپرده!N21</f>
        <v>58798664011</v>
      </c>
      <c r="K15" s="3">
        <f>سپرده!P21</f>
        <v>55951607447</v>
      </c>
      <c r="M15" s="3">
        <f>سپرده!R21</f>
        <v>3564385965</v>
      </c>
      <c r="O15" s="3">
        <f>سپرده!R21</f>
        <v>3564385965</v>
      </c>
      <c r="Q15" s="8">
        <f>O15/$O$17</f>
        <v>1.7804138567361551E-2</v>
      </c>
    </row>
    <row r="16" spans="3:17">
      <c r="C16" s="2" t="s">
        <v>89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85</v>
      </c>
      <c r="D17" s="3">
        <f t="shared" ref="D17:P17" si="0">SUM(D12:D16)</f>
        <v>0</v>
      </c>
      <c r="E17" s="10">
        <f>SUM(E12:E16)</f>
        <v>181562176272</v>
      </c>
      <c r="F17" s="3">
        <f t="shared" si="0"/>
        <v>0</v>
      </c>
      <c r="G17" s="10">
        <f t="shared" si="0"/>
        <v>182831941691.547</v>
      </c>
      <c r="H17" s="3">
        <f t="shared" si="0"/>
        <v>0</v>
      </c>
      <c r="I17" s="10">
        <f t="shared" si="0"/>
        <v>121746947219</v>
      </c>
      <c r="J17" s="3">
        <f t="shared" si="0"/>
        <v>0</v>
      </c>
      <c r="K17" s="10">
        <f t="shared" si="0"/>
        <v>113905490491</v>
      </c>
      <c r="L17" s="3">
        <f t="shared" si="0"/>
        <v>0</v>
      </c>
      <c r="M17" s="10">
        <f t="shared" si="0"/>
        <v>189473289620</v>
      </c>
      <c r="N17" s="3">
        <f t="shared" si="0"/>
        <v>0</v>
      </c>
      <c r="O17" s="10">
        <f>SUM(O12:O16)</f>
        <v>200199855304.104</v>
      </c>
      <c r="P17" s="3">
        <f t="shared" si="0"/>
        <v>0</v>
      </c>
      <c r="Q17" s="33">
        <f t="shared" ref="Q17" si="1">O17/$O$17</f>
        <v>1</v>
      </c>
    </row>
    <row r="18" spans="3:17" ht="21.75" thickTop="1"/>
    <row r="21" spans="3:17" ht="30">
      <c r="I21" s="59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2"/>
  <sheetViews>
    <sheetView rightToLeft="1" tabSelected="1" view="pageBreakPreview" topLeftCell="A5" zoomScale="55" zoomScaleNormal="55" zoomScaleSheetLayoutView="55" workbookViewId="0">
      <selection activeCell="C26" sqref="C26"/>
    </sheetView>
  </sheetViews>
  <sheetFormatPr defaultRowHeight="33"/>
  <cols>
    <col min="1" max="1" width="2.5703125" style="61" customWidth="1"/>
    <col min="2" max="2" width="1.28515625" style="61" customWidth="1"/>
    <col min="3" max="3" width="38.85546875" style="61" customWidth="1"/>
    <col min="4" max="4" width="1" style="61" customWidth="1"/>
    <col min="5" max="5" width="18.5703125" style="61" bestFit="1" customWidth="1"/>
    <col min="6" max="6" width="3.5703125" style="61" bestFit="1" customWidth="1"/>
    <col min="7" max="7" width="27.140625" style="61" bestFit="1" customWidth="1"/>
    <col min="8" max="8" width="3.5703125" style="61" bestFit="1" customWidth="1"/>
    <col min="9" max="9" width="29.28515625" style="61" bestFit="1" customWidth="1"/>
    <col min="10" max="10" width="3.5703125" style="61" bestFit="1" customWidth="1"/>
    <col min="11" max="11" width="16.5703125" style="61" bestFit="1" customWidth="1"/>
    <col min="12" max="12" width="3.5703125" style="61" bestFit="1" customWidth="1"/>
    <col min="13" max="13" width="25.28515625" style="61" bestFit="1" customWidth="1"/>
    <col min="14" max="14" width="3.5703125" style="61" bestFit="1" customWidth="1"/>
    <col min="15" max="15" width="18.5703125" style="61" bestFit="1" customWidth="1"/>
    <col min="16" max="16" width="3.5703125" style="61" bestFit="1" customWidth="1"/>
    <col min="17" max="17" width="25.28515625" style="61" bestFit="1" customWidth="1"/>
    <col min="18" max="18" width="3.5703125" style="61" bestFit="1" customWidth="1"/>
    <col min="19" max="19" width="18.5703125" style="61" bestFit="1" customWidth="1"/>
    <col min="20" max="20" width="3.5703125" style="61" bestFit="1" customWidth="1"/>
    <col min="21" max="21" width="16.5703125" style="61" bestFit="1" customWidth="1"/>
    <col min="22" max="22" width="3.5703125" style="61" bestFit="1" customWidth="1"/>
    <col min="23" max="23" width="27.140625" style="61" bestFit="1" customWidth="1"/>
    <col min="24" max="24" width="3.5703125" style="61" bestFit="1" customWidth="1"/>
    <col min="25" max="25" width="29.28515625" style="61" bestFit="1" customWidth="1"/>
    <col min="26" max="26" width="3.5703125" style="61" bestFit="1" customWidth="1"/>
    <col min="27" max="27" width="19.140625" style="89" customWidth="1"/>
    <col min="28" max="28" width="1" style="61" customWidth="1"/>
    <col min="29" max="29" width="9.140625" style="61" customWidth="1"/>
    <col min="30" max="16384" width="9.140625" style="61"/>
  </cols>
  <sheetData>
    <row r="2" spans="3:27" ht="44.25">
      <c r="C2" s="127" t="s">
        <v>128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3:27" ht="44.25">
      <c r="C3" s="127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3:27" ht="44.25">
      <c r="C4" s="127" t="s">
        <v>222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3:27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3:27" ht="44.25">
      <c r="C6" s="99" t="s">
        <v>87</v>
      </c>
      <c r="D6" s="100"/>
      <c r="E6" s="100"/>
      <c r="F6" s="100"/>
      <c r="G6" s="100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</row>
    <row r="8" spans="3:27" s="83" customFormat="1" ht="34.5" customHeight="1">
      <c r="C8" s="134" t="s">
        <v>1</v>
      </c>
      <c r="E8" s="133" t="s">
        <v>219</v>
      </c>
      <c r="F8" s="133" t="s">
        <v>2</v>
      </c>
      <c r="G8" s="133" t="s">
        <v>2</v>
      </c>
      <c r="H8" s="133" t="s">
        <v>2</v>
      </c>
      <c r="I8" s="133" t="s">
        <v>2</v>
      </c>
      <c r="J8" s="128"/>
      <c r="K8" s="133" t="s">
        <v>3</v>
      </c>
      <c r="L8" s="133" t="s">
        <v>3</v>
      </c>
      <c r="M8" s="133" t="s">
        <v>3</v>
      </c>
      <c r="N8" s="133" t="s">
        <v>3</v>
      </c>
      <c r="O8" s="133" t="s">
        <v>3</v>
      </c>
      <c r="P8" s="133" t="s">
        <v>3</v>
      </c>
      <c r="Q8" s="133" t="s">
        <v>3</v>
      </c>
      <c r="R8" s="128"/>
      <c r="S8" s="133" t="s">
        <v>223</v>
      </c>
      <c r="T8" s="133" t="s">
        <v>4</v>
      </c>
      <c r="U8" s="133" t="s">
        <v>4</v>
      </c>
      <c r="V8" s="133" t="s">
        <v>4</v>
      </c>
      <c r="W8" s="133" t="s">
        <v>4</v>
      </c>
      <c r="X8" s="133" t="s">
        <v>4</v>
      </c>
      <c r="Y8" s="133" t="s">
        <v>4</v>
      </c>
      <c r="Z8" s="133" t="s">
        <v>4</v>
      </c>
      <c r="AA8" s="133" t="s">
        <v>4</v>
      </c>
    </row>
    <row r="9" spans="3:27" s="83" customFormat="1" ht="44.25" customHeight="1">
      <c r="C9" s="134" t="s">
        <v>1</v>
      </c>
      <c r="D9" s="128" t="s">
        <v>219</v>
      </c>
      <c r="E9" s="131" t="s">
        <v>5</v>
      </c>
      <c r="F9" s="129"/>
      <c r="G9" s="131" t="s">
        <v>6</v>
      </c>
      <c r="H9" s="84"/>
      <c r="I9" s="131" t="s">
        <v>7</v>
      </c>
      <c r="J9" s="128"/>
      <c r="K9" s="131" t="s">
        <v>8</v>
      </c>
      <c r="L9" s="131" t="s">
        <v>8</v>
      </c>
      <c r="M9" s="131" t="s">
        <v>8</v>
      </c>
      <c r="N9" s="84"/>
      <c r="O9" s="131" t="s">
        <v>9</v>
      </c>
      <c r="P9" s="131" t="s">
        <v>9</v>
      </c>
      <c r="Q9" s="131" t="s">
        <v>9</v>
      </c>
      <c r="R9" s="128"/>
      <c r="S9" s="131" t="s">
        <v>5</v>
      </c>
      <c r="T9" s="129"/>
      <c r="U9" s="131" t="s">
        <v>10</v>
      </c>
      <c r="V9" s="129"/>
      <c r="W9" s="131" t="s">
        <v>6</v>
      </c>
      <c r="X9" s="129"/>
      <c r="Y9" s="131" t="s">
        <v>7</v>
      </c>
      <c r="Z9" s="128"/>
      <c r="AA9" s="131" t="s">
        <v>11</v>
      </c>
    </row>
    <row r="10" spans="3:27" s="83" customFormat="1" ht="54" customHeight="1">
      <c r="C10" s="134" t="s">
        <v>1</v>
      </c>
      <c r="D10" s="128"/>
      <c r="E10" s="132" t="s">
        <v>5</v>
      </c>
      <c r="F10" s="130"/>
      <c r="G10" s="132" t="s">
        <v>6</v>
      </c>
      <c r="H10" s="85"/>
      <c r="I10" s="132" t="s">
        <v>7</v>
      </c>
      <c r="J10" s="128"/>
      <c r="K10" s="132" t="s">
        <v>5</v>
      </c>
      <c r="L10" s="85"/>
      <c r="M10" s="132" t="s">
        <v>6</v>
      </c>
      <c r="N10" s="85"/>
      <c r="O10" s="132" t="s">
        <v>5</v>
      </c>
      <c r="P10" s="85"/>
      <c r="Q10" s="132" t="s">
        <v>12</v>
      </c>
      <c r="R10" s="128"/>
      <c r="S10" s="132" t="s">
        <v>5</v>
      </c>
      <c r="T10" s="130"/>
      <c r="U10" s="132" t="s">
        <v>10</v>
      </c>
      <c r="V10" s="130"/>
      <c r="W10" s="132" t="s">
        <v>6</v>
      </c>
      <c r="X10" s="130"/>
      <c r="Y10" s="132" t="s">
        <v>7</v>
      </c>
      <c r="Z10" s="128"/>
      <c r="AA10" s="132" t="s">
        <v>11</v>
      </c>
    </row>
    <row r="11" spans="3:27">
      <c r="C11" s="61" t="s">
        <v>16</v>
      </c>
      <c r="D11" s="115"/>
      <c r="E11" s="86">
        <v>960000</v>
      </c>
      <c r="F11" s="86"/>
      <c r="G11" s="86">
        <v>5383490697</v>
      </c>
      <c r="H11" s="86"/>
      <c r="I11" s="86">
        <v>6126528960</v>
      </c>
      <c r="J11" s="86"/>
      <c r="K11" s="86">
        <v>489057</v>
      </c>
      <c r="L11" s="86"/>
      <c r="M11" s="86">
        <v>0</v>
      </c>
      <c r="N11" s="86"/>
      <c r="O11" s="86">
        <v>0</v>
      </c>
      <c r="P11" s="86"/>
      <c r="Q11" s="86">
        <v>0</v>
      </c>
      <c r="R11" s="86"/>
      <c r="S11" s="86">
        <v>1449057</v>
      </c>
      <c r="T11" s="86"/>
      <c r="U11" s="86">
        <v>5890</v>
      </c>
      <c r="V11" s="86"/>
      <c r="W11" s="86">
        <v>5383490697</v>
      </c>
      <c r="X11" s="86"/>
      <c r="Y11" s="86">
        <v>8484162802.9064999</v>
      </c>
      <c r="AA11" s="87">
        <f>Y11/'سرمایه گذاری ها'!$O$17</f>
        <v>4.2378466208274922E-2</v>
      </c>
    </row>
    <row r="12" spans="3:27">
      <c r="C12" s="61" t="s">
        <v>14</v>
      </c>
      <c r="D12" s="115"/>
      <c r="E12" s="86">
        <v>289871</v>
      </c>
      <c r="F12" s="86"/>
      <c r="G12" s="86">
        <v>3746301140</v>
      </c>
      <c r="H12" s="86"/>
      <c r="I12" s="86">
        <v>6540920273.3850002</v>
      </c>
      <c r="J12" s="86"/>
      <c r="K12" s="86">
        <v>0</v>
      </c>
      <c r="L12" s="86"/>
      <c r="M12" s="86">
        <v>0</v>
      </c>
      <c r="N12" s="86"/>
      <c r="O12" s="86">
        <v>-89871</v>
      </c>
      <c r="P12" s="86"/>
      <c r="Q12" s="86">
        <v>2788626110</v>
      </c>
      <c r="R12" s="86"/>
      <c r="S12" s="86">
        <v>200000</v>
      </c>
      <c r="T12" s="86"/>
      <c r="U12" s="86">
        <v>31800</v>
      </c>
      <c r="V12" s="86"/>
      <c r="W12" s="86">
        <v>2584805754</v>
      </c>
      <c r="X12" s="86"/>
      <c r="Y12" s="86">
        <v>6322158000</v>
      </c>
      <c r="AA12" s="87">
        <f>Y12/'سرمایه گذاری ها'!$O$17</f>
        <v>3.1579233613314196E-2</v>
      </c>
    </row>
    <row r="13" spans="3:27">
      <c r="C13" s="61" t="s">
        <v>226</v>
      </c>
      <c r="D13" s="115"/>
      <c r="E13" s="86">
        <v>0</v>
      </c>
      <c r="F13" s="86"/>
      <c r="G13" s="86">
        <v>0</v>
      </c>
      <c r="H13" s="86"/>
      <c r="I13" s="86">
        <v>0</v>
      </c>
      <c r="J13" s="86"/>
      <c r="K13" s="86">
        <v>775000</v>
      </c>
      <c r="L13" s="86"/>
      <c r="M13" s="86">
        <v>8978920760</v>
      </c>
      <c r="N13" s="86"/>
      <c r="O13" s="86">
        <v>-275000</v>
      </c>
      <c r="P13" s="86"/>
      <c r="Q13" s="86">
        <v>3392444149</v>
      </c>
      <c r="R13" s="86"/>
      <c r="S13" s="86">
        <v>500000</v>
      </c>
      <c r="T13" s="86"/>
      <c r="U13" s="86">
        <v>12490</v>
      </c>
      <c r="V13" s="86"/>
      <c r="W13" s="86">
        <v>5792852102</v>
      </c>
      <c r="X13" s="86"/>
      <c r="Y13" s="86">
        <v>6207842250</v>
      </c>
      <c r="AA13" s="87">
        <f>Y13/'سرمایه گذاری ها'!$O$17</f>
        <v>3.1008225458356475E-2</v>
      </c>
    </row>
    <row r="14" spans="3:27">
      <c r="C14" s="61" t="s">
        <v>130</v>
      </c>
      <c r="D14" s="115"/>
      <c r="E14" s="86">
        <v>81458</v>
      </c>
      <c r="F14" s="86"/>
      <c r="G14" s="86">
        <v>5401600528</v>
      </c>
      <c r="H14" s="86"/>
      <c r="I14" s="86">
        <v>4322356083.1619997</v>
      </c>
      <c r="J14" s="86"/>
      <c r="K14" s="86">
        <v>0</v>
      </c>
      <c r="L14" s="86"/>
      <c r="M14" s="86">
        <v>0</v>
      </c>
      <c r="N14" s="86"/>
      <c r="O14" s="86">
        <v>-1458</v>
      </c>
      <c r="P14" s="86"/>
      <c r="Q14" s="86">
        <v>102380322</v>
      </c>
      <c r="R14" s="86"/>
      <c r="S14" s="86">
        <v>80000</v>
      </c>
      <c r="T14" s="86"/>
      <c r="U14" s="86">
        <v>72690</v>
      </c>
      <c r="V14" s="86"/>
      <c r="W14" s="86">
        <v>5304918390</v>
      </c>
      <c r="X14" s="86"/>
      <c r="Y14" s="86">
        <v>5780599560</v>
      </c>
      <c r="AA14" s="87">
        <f>Y14/'سرمایه گذاری ها'!$O$17</f>
        <v>2.8874144545305774E-2</v>
      </c>
    </row>
    <row r="15" spans="3:27">
      <c r="C15" s="61" t="s">
        <v>177</v>
      </c>
      <c r="D15" s="115"/>
      <c r="E15" s="86">
        <v>40000</v>
      </c>
      <c r="F15" s="86"/>
      <c r="G15" s="86">
        <v>4615536620</v>
      </c>
      <c r="H15" s="86"/>
      <c r="I15" s="86">
        <v>4406027220</v>
      </c>
      <c r="J15" s="86"/>
      <c r="K15" s="86">
        <v>0</v>
      </c>
      <c r="L15" s="86"/>
      <c r="M15" s="86">
        <v>0</v>
      </c>
      <c r="N15" s="86"/>
      <c r="O15" s="86">
        <v>0</v>
      </c>
      <c r="P15" s="86"/>
      <c r="Q15" s="86">
        <v>0</v>
      </c>
      <c r="R15" s="86"/>
      <c r="S15" s="86">
        <v>40000</v>
      </c>
      <c r="T15" s="86"/>
      <c r="U15" s="86">
        <v>129730</v>
      </c>
      <c r="V15" s="86"/>
      <c r="W15" s="86">
        <v>4615536620</v>
      </c>
      <c r="X15" s="86"/>
      <c r="Y15" s="86">
        <v>5158324260</v>
      </c>
      <c r="AA15" s="87">
        <f>Y15/'سرمایه گذاری ها'!$O$17</f>
        <v>2.5765874067014156E-2</v>
      </c>
    </row>
    <row r="16" spans="3:27">
      <c r="C16" s="61" t="s">
        <v>131</v>
      </c>
      <c r="D16" s="115"/>
      <c r="E16" s="86">
        <v>60000</v>
      </c>
      <c r="F16" s="86"/>
      <c r="G16" s="86">
        <v>3227212946</v>
      </c>
      <c r="H16" s="86"/>
      <c r="I16" s="86">
        <v>3766455450</v>
      </c>
      <c r="J16" s="86"/>
      <c r="K16" s="86">
        <v>0</v>
      </c>
      <c r="L16" s="86"/>
      <c r="M16" s="86">
        <v>0</v>
      </c>
      <c r="N16" s="86"/>
      <c r="O16" s="86">
        <v>0</v>
      </c>
      <c r="P16" s="86"/>
      <c r="Q16" s="86">
        <v>0</v>
      </c>
      <c r="R16" s="86"/>
      <c r="S16" s="86">
        <v>60000</v>
      </c>
      <c r="T16" s="86"/>
      <c r="U16" s="86">
        <v>80650</v>
      </c>
      <c r="V16" s="86"/>
      <c r="W16" s="86">
        <v>3227212946</v>
      </c>
      <c r="X16" s="86"/>
      <c r="Y16" s="86">
        <v>4810207950</v>
      </c>
      <c r="AA16" s="87">
        <f>Y16/'سرمایه گذاری ها'!$O$17</f>
        <v>2.4027030102960284E-2</v>
      </c>
    </row>
    <row r="17" spans="3:27">
      <c r="C17" s="61" t="s">
        <v>173</v>
      </c>
      <c r="D17" s="115"/>
      <c r="E17" s="86">
        <v>300000</v>
      </c>
      <c r="F17" s="86"/>
      <c r="G17" s="86">
        <v>5478212926</v>
      </c>
      <c r="H17" s="86"/>
      <c r="I17" s="86">
        <v>5660120700</v>
      </c>
      <c r="J17" s="86"/>
      <c r="K17" s="86">
        <v>0</v>
      </c>
      <c r="L17" s="86"/>
      <c r="M17" s="86">
        <v>0</v>
      </c>
      <c r="N17" s="86"/>
      <c r="O17" s="86">
        <v>-100000</v>
      </c>
      <c r="P17" s="86"/>
      <c r="Q17" s="86">
        <v>2355898509</v>
      </c>
      <c r="R17" s="86"/>
      <c r="S17" s="86">
        <v>200000</v>
      </c>
      <c r="T17" s="86"/>
      <c r="U17" s="86">
        <v>23800</v>
      </c>
      <c r="V17" s="86"/>
      <c r="W17" s="86">
        <v>3652141951</v>
      </c>
      <c r="X17" s="86"/>
      <c r="Y17" s="86">
        <v>4731678000</v>
      </c>
      <c r="AA17" s="87">
        <f>Y17/'سرمایه گذاری ها'!$O$17</f>
        <v>2.3634772326945847E-2</v>
      </c>
    </row>
    <row r="18" spans="3:27">
      <c r="C18" s="61" t="s">
        <v>227</v>
      </c>
      <c r="D18" s="115"/>
      <c r="E18" s="86">
        <v>0</v>
      </c>
      <c r="F18" s="86"/>
      <c r="G18" s="86">
        <v>0</v>
      </c>
      <c r="H18" s="86"/>
      <c r="I18" s="86">
        <v>0</v>
      </c>
      <c r="J18" s="86"/>
      <c r="K18" s="86">
        <v>39475</v>
      </c>
      <c r="L18" s="86"/>
      <c r="M18" s="86">
        <v>4516450913</v>
      </c>
      <c r="N18" s="86"/>
      <c r="O18" s="86">
        <v>0</v>
      </c>
      <c r="P18" s="86"/>
      <c r="Q18" s="86">
        <v>0</v>
      </c>
      <c r="R18" s="86"/>
      <c r="S18" s="86">
        <v>39475</v>
      </c>
      <c r="T18" s="86"/>
      <c r="U18" s="86">
        <v>114850</v>
      </c>
      <c r="V18" s="86"/>
      <c r="W18" s="86">
        <v>4516450913</v>
      </c>
      <c r="X18" s="86"/>
      <c r="Y18" s="86">
        <v>4506728212.6875</v>
      </c>
      <c r="AA18" s="87">
        <f>Y18/'سرمایه گذاری ها'!$O$17</f>
        <v>2.2511146203586262E-2</v>
      </c>
    </row>
    <row r="19" spans="3:27">
      <c r="C19" s="61" t="s">
        <v>228</v>
      </c>
      <c r="D19" s="115"/>
      <c r="E19" s="86">
        <v>0</v>
      </c>
      <c r="F19" s="86"/>
      <c r="G19" s="86">
        <v>0</v>
      </c>
      <c r="H19" s="86"/>
      <c r="I19" s="86">
        <v>0</v>
      </c>
      <c r="J19" s="86"/>
      <c r="K19" s="86">
        <v>940</v>
      </c>
      <c r="L19" s="86"/>
      <c r="M19" s="86">
        <v>14583519</v>
      </c>
      <c r="N19" s="86"/>
      <c r="O19" s="86">
        <v>0</v>
      </c>
      <c r="P19" s="86"/>
      <c r="Q19" s="86">
        <v>0</v>
      </c>
      <c r="R19" s="86"/>
      <c r="S19" s="86">
        <v>940</v>
      </c>
      <c r="T19" s="86"/>
      <c r="U19" s="86">
        <v>17930</v>
      </c>
      <c r="V19" s="86"/>
      <c r="W19" s="86">
        <v>14592446</v>
      </c>
      <c r="X19" s="86"/>
      <c r="Y19" s="86">
        <v>16753917.51</v>
      </c>
      <c r="Z19" s="86"/>
      <c r="AA19" s="87">
        <f>Y19/'سرمایه گذاری ها'!$O$17</f>
        <v>8.3685962132943421E-5</v>
      </c>
    </row>
    <row r="20" spans="3:27">
      <c r="C20" s="61" t="s">
        <v>17</v>
      </c>
      <c r="D20" s="115"/>
      <c r="E20" s="86">
        <v>150000</v>
      </c>
      <c r="F20" s="86"/>
      <c r="G20" s="86">
        <v>5828509834</v>
      </c>
      <c r="H20" s="86"/>
      <c r="I20" s="86">
        <v>3978188100</v>
      </c>
      <c r="J20" s="86"/>
      <c r="K20" s="86">
        <v>0</v>
      </c>
      <c r="L20" s="86"/>
      <c r="M20" s="86">
        <v>0</v>
      </c>
      <c r="N20" s="86"/>
      <c r="O20" s="86">
        <v>-150000</v>
      </c>
      <c r="P20" s="86"/>
      <c r="Q20" s="86">
        <v>4547882364</v>
      </c>
      <c r="R20" s="86"/>
      <c r="S20" s="86">
        <v>0</v>
      </c>
      <c r="T20" s="86"/>
      <c r="U20" s="86">
        <v>0</v>
      </c>
      <c r="V20" s="86"/>
      <c r="W20" s="86">
        <v>0</v>
      </c>
      <c r="X20" s="86"/>
      <c r="Y20" s="86">
        <v>0</v>
      </c>
      <c r="AA20" s="87">
        <f>Y20/'سرمایه گذاری ها'!$O$17</f>
        <v>0</v>
      </c>
    </row>
    <row r="21" spans="3:27">
      <c r="E21" s="86"/>
      <c r="G21" s="86"/>
      <c r="I21" s="86"/>
      <c r="K21" s="86"/>
      <c r="M21" s="86"/>
      <c r="O21" s="86"/>
      <c r="Q21" s="86"/>
      <c r="S21" s="86"/>
      <c r="U21" s="86"/>
      <c r="W21" s="86"/>
      <c r="Y21" s="86"/>
      <c r="AA21" s="87"/>
    </row>
    <row r="22" spans="3:27" ht="33.75" thickBot="1">
      <c r="C22" s="61" t="s">
        <v>85</v>
      </c>
      <c r="E22" s="88">
        <f>SUM(E11:E20)</f>
        <v>1881329</v>
      </c>
      <c r="F22" s="86"/>
      <c r="G22" s="88">
        <f>SUM(G11:G20)</f>
        <v>33680864691</v>
      </c>
      <c r="H22" s="86"/>
      <c r="I22" s="88">
        <f>SUM(I11:I20)</f>
        <v>34800596786.546997</v>
      </c>
      <c r="J22" s="86"/>
      <c r="K22" s="88">
        <f>SUM(K11:K20)</f>
        <v>1304472</v>
      </c>
      <c r="L22" s="86"/>
      <c r="M22" s="88">
        <f>SUM(M11:M20)</f>
        <v>13509955192</v>
      </c>
      <c r="N22" s="86"/>
      <c r="O22" s="88">
        <f>SUM(O11:O20)</f>
        <v>-616329</v>
      </c>
      <c r="P22" s="86"/>
      <c r="Q22" s="88">
        <f>SUM(Q11:Q20)</f>
        <v>13187231454</v>
      </c>
      <c r="R22" s="86">
        <f>SUM(R11:R20)</f>
        <v>0</v>
      </c>
      <c r="S22" s="88">
        <f>SUM(S11:S20)</f>
        <v>2569472</v>
      </c>
      <c r="T22" s="86"/>
      <c r="U22" s="88"/>
      <c r="V22" s="86"/>
      <c r="W22" s="88">
        <f>SUM(W11:W20)</f>
        <v>35092001819</v>
      </c>
      <c r="X22" s="86"/>
      <c r="Y22" s="88">
        <f>SUM(Y11:Y20)</f>
        <v>46018454953.104004</v>
      </c>
      <c r="Z22" s="86"/>
      <c r="AA22" s="91">
        <f>SUM(AA11:AA21)</f>
        <v>0.22986257848789091</v>
      </c>
    </row>
    <row r="23" spans="3:27" ht="33.75" thickTop="1">
      <c r="E23" s="160"/>
      <c r="F23" s="86"/>
      <c r="G23" s="160"/>
      <c r="H23" s="86"/>
      <c r="I23" s="160"/>
      <c r="J23" s="86"/>
      <c r="K23" s="160"/>
      <c r="L23" s="86"/>
      <c r="M23" s="160"/>
      <c r="N23" s="86"/>
      <c r="O23" s="160"/>
      <c r="P23" s="86"/>
      <c r="Q23" s="160"/>
      <c r="R23" s="86"/>
      <c r="S23" s="160"/>
      <c r="T23" s="86"/>
      <c r="U23" s="160"/>
      <c r="V23" s="86"/>
      <c r="W23" s="160"/>
      <c r="X23" s="86"/>
      <c r="Y23" s="160"/>
      <c r="Z23" s="86"/>
      <c r="AA23" s="161"/>
    </row>
    <row r="24" spans="3:27" ht="30.75" customHeight="1">
      <c r="O24" s="96">
        <v>2</v>
      </c>
    </row>
    <row r="42" spans="4:4">
      <c r="D42" s="61" t="s">
        <v>225</v>
      </c>
    </row>
  </sheetData>
  <sortState xmlns:xlrd2="http://schemas.microsoft.com/office/spreadsheetml/2017/richdata2" ref="C11:AA20">
    <sortCondition descending="1" ref="Y11:Y20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4" orientation="landscape" r:id="rId1"/>
  <rowBreaks count="2" manualBreakCount="2">
    <brk id="16" max="16383" man="1"/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40" sqref="D40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2:28" ht="30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2:28" ht="30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35" t="s">
        <v>219</v>
      </c>
      <c r="E8" s="135" t="s">
        <v>2</v>
      </c>
      <c r="F8" s="135" t="s">
        <v>2</v>
      </c>
      <c r="G8" s="135" t="s">
        <v>2</v>
      </c>
      <c r="H8" s="135" t="s">
        <v>2</v>
      </c>
      <c r="I8" s="135" t="s">
        <v>2</v>
      </c>
      <c r="J8" s="135" t="s">
        <v>2</v>
      </c>
      <c r="K8" s="15"/>
      <c r="L8" s="135" t="s">
        <v>223</v>
      </c>
      <c r="M8" s="135" t="s">
        <v>4</v>
      </c>
      <c r="N8" s="135" t="s">
        <v>4</v>
      </c>
      <c r="O8" s="135" t="s">
        <v>4</v>
      </c>
      <c r="P8" s="135" t="s">
        <v>4</v>
      </c>
      <c r="Q8" s="135" t="s">
        <v>4</v>
      </c>
      <c r="R8" s="135" t="s">
        <v>4</v>
      </c>
      <c r="S8" s="15"/>
    </row>
    <row r="9" spans="2:28" ht="30">
      <c r="B9" s="21" t="s">
        <v>1</v>
      </c>
      <c r="C9" s="15"/>
      <c r="D9" s="18" t="s">
        <v>219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>
      <c r="B12" s="23" t="s">
        <v>85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59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8"/>
  <sheetViews>
    <sheetView rightToLeft="1" view="pageBreakPreview" topLeftCell="A9" zoomScale="70" zoomScaleNormal="90" zoomScaleSheetLayoutView="70" workbookViewId="0">
      <selection activeCell="AB32" sqref="AB32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37" t="s">
        <v>128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</row>
    <row r="3" spans="2:38" ht="39">
      <c r="B3" s="137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2:38" ht="39">
      <c r="B4" s="137" t="s">
        <v>222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</row>
    <row r="5" spans="2:38" ht="39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2:38" ht="39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38">
      <c r="D9" s="1" t="s">
        <v>219</v>
      </c>
    </row>
    <row r="10" spans="2:38" ht="30">
      <c r="B10" s="120" t="s">
        <v>22</v>
      </c>
      <c r="C10" s="120" t="s">
        <v>22</v>
      </c>
      <c r="D10" s="120" t="s">
        <v>22</v>
      </c>
      <c r="E10" s="120" t="s">
        <v>22</v>
      </c>
      <c r="F10" s="120" t="s">
        <v>22</v>
      </c>
      <c r="G10" s="120" t="s">
        <v>22</v>
      </c>
      <c r="H10" s="120" t="s">
        <v>22</v>
      </c>
      <c r="I10" s="120" t="s">
        <v>22</v>
      </c>
      <c r="J10" s="120" t="s">
        <v>22</v>
      </c>
      <c r="K10" s="120" t="s">
        <v>22</v>
      </c>
      <c r="L10" s="120" t="s">
        <v>22</v>
      </c>
      <c r="M10" s="120" t="s">
        <v>22</v>
      </c>
      <c r="N10" s="120" t="s">
        <v>22</v>
      </c>
      <c r="P10" s="120" t="s">
        <v>219</v>
      </c>
      <c r="Q10" s="120" t="s">
        <v>2</v>
      </c>
      <c r="R10" s="120" t="s">
        <v>2</v>
      </c>
      <c r="S10" s="120" t="s">
        <v>2</v>
      </c>
      <c r="T10" s="120" t="s">
        <v>2</v>
      </c>
      <c r="V10" s="120" t="s">
        <v>3</v>
      </c>
      <c r="W10" s="120" t="s">
        <v>3</v>
      </c>
      <c r="X10" s="120" t="s">
        <v>3</v>
      </c>
      <c r="Y10" s="120" t="s">
        <v>3</v>
      </c>
      <c r="Z10" s="120" t="s">
        <v>3</v>
      </c>
      <c r="AA10" s="120" t="s">
        <v>3</v>
      </c>
      <c r="AB10" s="120" t="s">
        <v>3</v>
      </c>
      <c r="AD10" s="120" t="s">
        <v>223</v>
      </c>
      <c r="AE10" s="120" t="s">
        <v>4</v>
      </c>
      <c r="AF10" s="120" t="s">
        <v>4</v>
      </c>
      <c r="AG10" s="120" t="s">
        <v>4</v>
      </c>
      <c r="AH10" s="120" t="s">
        <v>4</v>
      </c>
      <c r="AI10" s="120" t="s">
        <v>4</v>
      </c>
      <c r="AJ10" s="120" t="s">
        <v>4</v>
      </c>
      <c r="AK10" s="120" t="s">
        <v>4</v>
      </c>
      <c r="AL10" s="120" t="s">
        <v>4</v>
      </c>
    </row>
    <row r="11" spans="2:38" s="16" customFormat="1" ht="45.75" customHeight="1">
      <c r="B11" s="123" t="s">
        <v>23</v>
      </c>
      <c r="C11" s="24"/>
      <c r="D11" s="123" t="s">
        <v>24</v>
      </c>
      <c r="E11" s="24"/>
      <c r="F11" s="123" t="s">
        <v>25</v>
      </c>
      <c r="G11" s="24"/>
      <c r="H11" s="123" t="s">
        <v>26</v>
      </c>
      <c r="I11" s="24"/>
      <c r="J11" s="123" t="s">
        <v>92</v>
      </c>
      <c r="K11" s="24"/>
      <c r="L11" s="123" t="s">
        <v>28</v>
      </c>
      <c r="M11" s="24"/>
      <c r="N11" s="123" t="s">
        <v>21</v>
      </c>
      <c r="P11" s="123" t="s">
        <v>5</v>
      </c>
      <c r="Q11" s="24"/>
      <c r="R11" s="123" t="s">
        <v>6</v>
      </c>
      <c r="S11" s="24"/>
      <c r="T11" s="123" t="s">
        <v>7</v>
      </c>
      <c r="V11" s="123" t="s">
        <v>8</v>
      </c>
      <c r="W11" s="123" t="s">
        <v>8</v>
      </c>
      <c r="X11" s="123" t="s">
        <v>8</v>
      </c>
      <c r="Z11" s="123" t="s">
        <v>9</v>
      </c>
      <c r="AA11" s="123" t="s">
        <v>9</v>
      </c>
      <c r="AB11" s="123" t="s">
        <v>9</v>
      </c>
      <c r="AD11" s="123" t="s">
        <v>5</v>
      </c>
      <c r="AE11" s="24"/>
      <c r="AF11" s="123" t="s">
        <v>29</v>
      </c>
      <c r="AG11" s="24"/>
      <c r="AH11" s="123" t="s">
        <v>6</v>
      </c>
      <c r="AI11" s="24"/>
      <c r="AJ11" s="123" t="s">
        <v>7</v>
      </c>
      <c r="AK11" s="24"/>
      <c r="AL11" s="123" t="s">
        <v>11</v>
      </c>
    </row>
    <row r="12" spans="2:38" s="16" customFormat="1" ht="45.75" customHeight="1">
      <c r="B12" s="124" t="s">
        <v>23</v>
      </c>
      <c r="C12" s="25"/>
      <c r="D12" s="124" t="s">
        <v>24</v>
      </c>
      <c r="E12" s="25"/>
      <c r="F12" s="124" t="s">
        <v>25</v>
      </c>
      <c r="G12" s="25"/>
      <c r="H12" s="124" t="s">
        <v>26</v>
      </c>
      <c r="I12" s="25"/>
      <c r="J12" s="124" t="s">
        <v>27</v>
      </c>
      <c r="K12" s="25"/>
      <c r="L12" s="124" t="s">
        <v>28</v>
      </c>
      <c r="M12" s="25"/>
      <c r="N12" s="124" t="s">
        <v>21</v>
      </c>
      <c r="P12" s="124" t="s">
        <v>5</v>
      </c>
      <c r="Q12" s="25"/>
      <c r="R12" s="124" t="s">
        <v>6</v>
      </c>
      <c r="S12" s="25"/>
      <c r="T12" s="124" t="s">
        <v>7</v>
      </c>
      <c r="V12" s="124" t="s">
        <v>5</v>
      </c>
      <c r="W12" s="25"/>
      <c r="X12" s="124" t="s">
        <v>6</v>
      </c>
      <c r="Z12" s="124" t="s">
        <v>5</v>
      </c>
      <c r="AA12" s="25"/>
      <c r="AB12" s="124" t="s">
        <v>12</v>
      </c>
      <c r="AD12" s="124" t="s">
        <v>5</v>
      </c>
      <c r="AE12" s="25"/>
      <c r="AF12" s="124" t="s">
        <v>29</v>
      </c>
      <c r="AG12" s="25"/>
      <c r="AH12" s="124" t="s">
        <v>6</v>
      </c>
      <c r="AI12" s="25"/>
      <c r="AJ12" s="124" t="s">
        <v>7</v>
      </c>
      <c r="AK12" s="25"/>
      <c r="AL12" s="124" t="s">
        <v>11</v>
      </c>
    </row>
    <row r="13" spans="2:38" ht="21.75">
      <c r="B13" s="3" t="s">
        <v>208</v>
      </c>
      <c r="C13" s="115"/>
      <c r="D13" s="3" t="s">
        <v>100</v>
      </c>
      <c r="E13" s="3"/>
      <c r="F13" s="3" t="s">
        <v>100</v>
      </c>
      <c r="G13" s="115"/>
      <c r="H13" s="3" t="s">
        <v>209</v>
      </c>
      <c r="I13" s="3"/>
      <c r="J13" s="3" t="s">
        <v>220</v>
      </c>
      <c r="K13" s="115"/>
      <c r="L13" s="3">
        <v>0</v>
      </c>
      <c r="M13" s="3"/>
      <c r="N13" s="3">
        <v>0</v>
      </c>
      <c r="O13" s="3"/>
      <c r="P13" s="3">
        <v>47700</v>
      </c>
      <c r="Q13" s="3"/>
      <c r="R13" s="3">
        <v>26849316336</v>
      </c>
      <c r="S13" s="3"/>
      <c r="T13" s="3">
        <v>26797295109</v>
      </c>
      <c r="U13" s="3"/>
      <c r="V13" s="3">
        <v>0</v>
      </c>
      <c r="W13" s="3"/>
      <c r="X13" s="3">
        <v>0</v>
      </c>
      <c r="Y13" s="3"/>
      <c r="Z13" s="3">
        <v>6400</v>
      </c>
      <c r="AA13" s="3"/>
      <c r="AB13" s="3">
        <v>3629299077</v>
      </c>
      <c r="AC13" s="3"/>
      <c r="AD13" s="3">
        <v>41300</v>
      </c>
      <c r="AE13" s="3"/>
      <c r="AF13" s="3">
        <v>526000</v>
      </c>
      <c r="AG13" s="3"/>
      <c r="AH13" s="3">
        <v>23246892342</v>
      </c>
      <c r="AI13" s="3"/>
      <c r="AJ13" s="3">
        <v>21719862561</v>
      </c>
      <c r="AK13" s="2"/>
      <c r="AL13" s="69">
        <f>AJ13/'سرمایه گذاری ها'!$O$17</f>
        <v>0.10849090039554465</v>
      </c>
    </row>
    <row r="14" spans="2:38" ht="21.75">
      <c r="B14" s="3" t="s">
        <v>214</v>
      </c>
      <c r="C14" s="115"/>
      <c r="D14" s="3" t="s">
        <v>100</v>
      </c>
      <c r="E14" s="3"/>
      <c r="F14" s="3" t="s">
        <v>100</v>
      </c>
      <c r="G14" s="115"/>
      <c r="H14" s="3" t="s">
        <v>215</v>
      </c>
      <c r="I14" s="3"/>
      <c r="J14" s="3" t="s">
        <v>221</v>
      </c>
      <c r="K14" s="115"/>
      <c r="L14" s="3">
        <v>0</v>
      </c>
      <c r="M14" s="3"/>
      <c r="N14" s="3">
        <v>0</v>
      </c>
      <c r="O14" s="3"/>
      <c r="P14" s="3">
        <v>7000</v>
      </c>
      <c r="Q14" s="3"/>
      <c r="R14" s="3">
        <v>3654662285</v>
      </c>
      <c r="S14" s="3"/>
      <c r="T14" s="3">
        <v>3760418300</v>
      </c>
      <c r="U14" s="3"/>
      <c r="V14" s="3">
        <v>10800</v>
      </c>
      <c r="W14" s="3"/>
      <c r="X14" s="3">
        <v>5920950966</v>
      </c>
      <c r="Y14" s="3"/>
      <c r="Z14" s="3">
        <v>0</v>
      </c>
      <c r="AA14" s="3"/>
      <c r="AB14" s="3">
        <v>0</v>
      </c>
      <c r="AC14" s="3"/>
      <c r="AD14" s="3">
        <v>17800</v>
      </c>
      <c r="AE14" s="3"/>
      <c r="AF14" s="3">
        <v>540000</v>
      </c>
      <c r="AG14" s="3"/>
      <c r="AH14" s="3">
        <v>9575613251</v>
      </c>
      <c r="AI14" s="3"/>
      <c r="AJ14" s="3">
        <v>9610257825</v>
      </c>
      <c r="AK14" s="2"/>
      <c r="AL14" s="69">
        <f>AJ14/'سرمایه گذاری ها'!$O$17</f>
        <v>4.8003320533883495E-2</v>
      </c>
    </row>
    <row r="15" spans="2:38" ht="21.75">
      <c r="B15" s="3" t="s">
        <v>134</v>
      </c>
      <c r="C15" s="115"/>
      <c r="D15" s="3" t="s">
        <v>100</v>
      </c>
      <c r="E15" s="3"/>
      <c r="F15" s="3" t="s">
        <v>100</v>
      </c>
      <c r="G15" s="115"/>
      <c r="H15" s="3" t="s">
        <v>64</v>
      </c>
      <c r="I15" s="3"/>
      <c r="J15" s="3" t="s">
        <v>135</v>
      </c>
      <c r="K15" s="115"/>
      <c r="L15" s="3">
        <v>0</v>
      </c>
      <c r="M15" s="3"/>
      <c r="N15" s="3">
        <v>0</v>
      </c>
      <c r="O15" s="3"/>
      <c r="P15" s="3">
        <v>14060</v>
      </c>
      <c r="Q15" s="3"/>
      <c r="R15" s="3">
        <v>8603004393</v>
      </c>
      <c r="S15" s="3"/>
      <c r="T15" s="3">
        <v>8813881594</v>
      </c>
      <c r="U15" s="3"/>
      <c r="V15" s="3">
        <v>5000</v>
      </c>
      <c r="W15" s="3"/>
      <c r="X15" s="3">
        <v>3157491178</v>
      </c>
      <c r="Y15" s="3"/>
      <c r="Z15" s="3">
        <v>5400</v>
      </c>
      <c r="AA15" s="3"/>
      <c r="AB15" s="3">
        <v>3374798215</v>
      </c>
      <c r="AC15" s="3"/>
      <c r="AD15" s="3">
        <v>13660</v>
      </c>
      <c r="AE15" s="3"/>
      <c r="AF15" s="3">
        <v>650180</v>
      </c>
      <c r="AG15" s="3"/>
      <c r="AH15" s="3">
        <v>8456354481</v>
      </c>
      <c r="AI15" s="3"/>
      <c r="AJ15" s="3">
        <v>8879849035</v>
      </c>
      <c r="AK15" s="2"/>
      <c r="AL15" s="69">
        <f>AJ15/'سرمایه گذاری ها'!$O$17</f>
        <v>4.4354922342533618E-2</v>
      </c>
    </row>
    <row r="16" spans="2:38" ht="21.75">
      <c r="B16" s="3" t="s">
        <v>229</v>
      </c>
      <c r="C16" s="115"/>
      <c r="D16" s="3" t="s">
        <v>100</v>
      </c>
      <c r="E16" s="3"/>
      <c r="F16" s="3" t="s">
        <v>100</v>
      </c>
      <c r="G16" s="115"/>
      <c r="H16" s="3" t="s">
        <v>230</v>
      </c>
      <c r="I16" s="3"/>
      <c r="J16" s="3" t="s">
        <v>212</v>
      </c>
      <c r="K16" s="115"/>
      <c r="L16" s="3">
        <v>0</v>
      </c>
      <c r="M16" s="3"/>
      <c r="N16" s="3">
        <v>0</v>
      </c>
      <c r="O16" s="3"/>
      <c r="P16" s="3">
        <v>0</v>
      </c>
      <c r="Q16" s="3"/>
      <c r="R16" s="3">
        <v>0</v>
      </c>
      <c r="S16" s="3"/>
      <c r="T16" s="3">
        <v>0</v>
      </c>
      <c r="U16" s="3"/>
      <c r="V16" s="3">
        <v>10000</v>
      </c>
      <c r="W16" s="3"/>
      <c r="X16" s="3">
        <v>8301504375</v>
      </c>
      <c r="Y16" s="3"/>
      <c r="Z16" s="3">
        <v>0</v>
      </c>
      <c r="AA16" s="3"/>
      <c r="AB16" s="3">
        <v>0</v>
      </c>
      <c r="AC16" s="3"/>
      <c r="AD16" s="3">
        <v>10000</v>
      </c>
      <c r="AE16" s="3"/>
      <c r="AF16" s="3">
        <v>848000</v>
      </c>
      <c r="AG16" s="3"/>
      <c r="AH16" s="3">
        <v>8301504375</v>
      </c>
      <c r="AI16" s="3"/>
      <c r="AJ16" s="3">
        <v>8478463000</v>
      </c>
      <c r="AK16" s="2"/>
      <c r="AL16" s="69">
        <f>AJ16/'سرمایه گذاری ها'!$O$17</f>
        <v>4.2349995643709115E-2</v>
      </c>
    </row>
    <row r="17" spans="2:38" ht="21.75">
      <c r="B17" s="3" t="s">
        <v>231</v>
      </c>
      <c r="C17" s="115"/>
      <c r="D17" s="3" t="s">
        <v>100</v>
      </c>
      <c r="E17" s="3"/>
      <c r="F17" s="3" t="s">
        <v>100</v>
      </c>
      <c r="G17" s="115"/>
      <c r="H17" s="3" t="s">
        <v>232</v>
      </c>
      <c r="I17" s="3"/>
      <c r="J17" s="3" t="s">
        <v>233</v>
      </c>
      <c r="K17" s="115"/>
      <c r="L17" s="3">
        <v>0</v>
      </c>
      <c r="M17" s="3"/>
      <c r="N17" s="3">
        <v>0</v>
      </c>
      <c r="O17" s="3"/>
      <c r="P17" s="3">
        <v>0</v>
      </c>
      <c r="Q17" s="3"/>
      <c r="R17" s="3">
        <v>0</v>
      </c>
      <c r="S17" s="3"/>
      <c r="T17" s="3">
        <v>0</v>
      </c>
      <c r="U17" s="3"/>
      <c r="V17" s="3">
        <v>10000</v>
      </c>
      <c r="W17" s="3"/>
      <c r="X17" s="3">
        <v>8168980357</v>
      </c>
      <c r="Y17" s="3"/>
      <c r="Z17" s="3">
        <v>0</v>
      </c>
      <c r="AA17" s="3"/>
      <c r="AB17" s="3">
        <v>0</v>
      </c>
      <c r="AC17" s="3"/>
      <c r="AD17" s="3">
        <v>10000</v>
      </c>
      <c r="AE17" s="3"/>
      <c r="AF17" s="3">
        <v>790000</v>
      </c>
      <c r="AG17" s="3"/>
      <c r="AH17" s="3">
        <v>8168980357</v>
      </c>
      <c r="AI17" s="3"/>
      <c r="AJ17" s="3">
        <v>7898568125</v>
      </c>
      <c r="AK17" s="2"/>
      <c r="AL17" s="69">
        <f>AJ17/'سرمایه گذاری ها'!$O$17</f>
        <v>3.945341575298373E-2</v>
      </c>
    </row>
    <row r="18" spans="2:38" ht="21.75">
      <c r="B18" s="3" t="s">
        <v>234</v>
      </c>
      <c r="C18" s="115"/>
      <c r="D18" s="3" t="s">
        <v>100</v>
      </c>
      <c r="E18" s="3"/>
      <c r="F18" s="3" t="s">
        <v>100</v>
      </c>
      <c r="G18" s="115"/>
      <c r="H18" s="3" t="s">
        <v>235</v>
      </c>
      <c r="I18" s="3"/>
      <c r="J18" s="3" t="s">
        <v>236</v>
      </c>
      <c r="K18" s="115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  <c r="U18" s="3"/>
      <c r="V18" s="3">
        <v>8900</v>
      </c>
      <c r="W18" s="3"/>
      <c r="X18" s="3">
        <v>7560261047</v>
      </c>
      <c r="Y18" s="3"/>
      <c r="Z18" s="3">
        <v>0</v>
      </c>
      <c r="AA18" s="3"/>
      <c r="AB18" s="3">
        <v>0</v>
      </c>
      <c r="AC18" s="3"/>
      <c r="AD18" s="3">
        <v>8900</v>
      </c>
      <c r="AE18" s="3"/>
      <c r="AF18" s="3">
        <v>871010</v>
      </c>
      <c r="AG18" s="3"/>
      <c r="AH18" s="3">
        <v>7560261047</v>
      </c>
      <c r="AI18" s="3"/>
      <c r="AJ18" s="3">
        <v>7750583951</v>
      </c>
      <c r="AK18" s="2"/>
      <c r="AL18" s="69">
        <f>AJ18/'سرمایه گذاری ها'!$O$17</f>
        <v>3.8714233530423123E-2</v>
      </c>
    </row>
    <row r="19" spans="2:38" ht="21.75">
      <c r="B19" s="3" t="s">
        <v>101</v>
      </c>
      <c r="C19" s="115"/>
      <c r="D19" s="3" t="s">
        <v>100</v>
      </c>
      <c r="E19" s="3"/>
      <c r="F19" s="3" t="s">
        <v>100</v>
      </c>
      <c r="G19" s="115"/>
      <c r="H19" s="3" t="s">
        <v>64</v>
      </c>
      <c r="I19" s="3"/>
      <c r="J19" s="3" t="s">
        <v>102</v>
      </c>
      <c r="K19" s="115"/>
      <c r="L19" s="3">
        <v>0</v>
      </c>
      <c r="M19" s="3"/>
      <c r="N19" s="3">
        <v>0</v>
      </c>
      <c r="O19" s="3"/>
      <c r="P19" s="3">
        <v>1900</v>
      </c>
      <c r="Q19" s="3"/>
      <c r="R19" s="3">
        <v>1216524453</v>
      </c>
      <c r="S19" s="3"/>
      <c r="T19" s="3">
        <v>1242792702</v>
      </c>
      <c r="U19" s="3"/>
      <c r="V19" s="3">
        <v>8000</v>
      </c>
      <c r="W19" s="3"/>
      <c r="X19" s="3">
        <v>5300570548</v>
      </c>
      <c r="Y19" s="3"/>
      <c r="Z19" s="3">
        <v>0</v>
      </c>
      <c r="AA19" s="3"/>
      <c r="AB19" s="3">
        <v>0</v>
      </c>
      <c r="AC19" s="3"/>
      <c r="AD19" s="3">
        <v>9900</v>
      </c>
      <c r="AE19" s="3"/>
      <c r="AF19" s="3">
        <v>676060</v>
      </c>
      <c r="AG19" s="3"/>
      <c r="AH19" s="3">
        <v>6517095001</v>
      </c>
      <c r="AI19" s="3"/>
      <c r="AJ19" s="3">
        <v>6691780894</v>
      </c>
      <c r="AK19" s="2"/>
      <c r="AL19" s="69">
        <f>AJ19/'سرمایه گذاری ها'!$O$17</f>
        <v>3.3425503149516124E-2</v>
      </c>
    </row>
    <row r="20" spans="2:38" ht="21.75">
      <c r="B20" s="3" t="s">
        <v>184</v>
      </c>
      <c r="C20" s="115"/>
      <c r="D20" s="3" t="s">
        <v>100</v>
      </c>
      <c r="E20" s="3"/>
      <c r="F20" s="3" t="s">
        <v>100</v>
      </c>
      <c r="G20" s="115"/>
      <c r="H20" s="3" t="s">
        <v>185</v>
      </c>
      <c r="I20" s="3"/>
      <c r="J20" s="3" t="s">
        <v>186</v>
      </c>
      <c r="K20" s="115"/>
      <c r="L20" s="3">
        <v>0</v>
      </c>
      <c r="M20" s="3"/>
      <c r="N20" s="3">
        <v>0</v>
      </c>
      <c r="O20" s="3"/>
      <c r="P20" s="3">
        <v>6800</v>
      </c>
      <c r="Q20" s="3"/>
      <c r="R20" s="3">
        <v>5714735607</v>
      </c>
      <c r="S20" s="3"/>
      <c r="T20" s="3">
        <v>6127729147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6800</v>
      </c>
      <c r="AE20" s="3"/>
      <c r="AF20" s="3">
        <v>900000</v>
      </c>
      <c r="AG20" s="3"/>
      <c r="AH20" s="3">
        <v>5714735607</v>
      </c>
      <c r="AI20" s="3"/>
      <c r="AJ20" s="3">
        <v>6118890750</v>
      </c>
      <c r="AK20" s="2"/>
      <c r="AL20" s="69">
        <f>AJ20/'سرمایه گذاری ها'!$O$17</f>
        <v>3.0563911950412713E-2</v>
      </c>
    </row>
    <row r="21" spans="2:38" ht="21.75">
      <c r="B21" s="3" t="s">
        <v>237</v>
      </c>
      <c r="C21" s="115"/>
      <c r="D21" s="3" t="s">
        <v>100</v>
      </c>
      <c r="E21" s="3"/>
      <c r="F21" s="3" t="s">
        <v>100</v>
      </c>
      <c r="G21" s="115"/>
      <c r="H21" s="3" t="s">
        <v>211</v>
      </c>
      <c r="I21" s="3"/>
      <c r="J21" s="3" t="s">
        <v>238</v>
      </c>
      <c r="K21" s="115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5000</v>
      </c>
      <c r="W21" s="3"/>
      <c r="X21" s="3">
        <v>4390795680</v>
      </c>
      <c r="Y21" s="3"/>
      <c r="Z21" s="3">
        <v>0</v>
      </c>
      <c r="AA21" s="3"/>
      <c r="AB21" s="3">
        <v>0</v>
      </c>
      <c r="AC21" s="3"/>
      <c r="AD21" s="3">
        <v>5000</v>
      </c>
      <c r="AE21" s="3"/>
      <c r="AF21" s="3">
        <v>888979</v>
      </c>
      <c r="AG21" s="3"/>
      <c r="AH21" s="3">
        <v>4390795680</v>
      </c>
      <c r="AI21" s="3"/>
      <c r="AJ21" s="3">
        <v>4444089362</v>
      </c>
      <c r="AK21" s="2"/>
      <c r="AL21" s="69">
        <f>AJ21/'سرمایه گذاری ها'!$O$17</f>
        <v>2.2198264605383551E-2</v>
      </c>
    </row>
    <row r="22" spans="2:38" ht="21.75">
      <c r="B22" s="3" t="s">
        <v>210</v>
      </c>
      <c r="C22" s="115"/>
      <c r="D22" s="3" t="s">
        <v>100</v>
      </c>
      <c r="E22" s="3"/>
      <c r="F22" s="3" t="s">
        <v>100</v>
      </c>
      <c r="G22" s="115"/>
      <c r="H22" s="3" t="s">
        <v>211</v>
      </c>
      <c r="I22" s="3"/>
      <c r="J22" s="3" t="s">
        <v>212</v>
      </c>
      <c r="K22" s="115"/>
      <c r="L22" s="3">
        <v>0</v>
      </c>
      <c r="M22" s="3"/>
      <c r="N22" s="3">
        <v>0</v>
      </c>
      <c r="O22" s="3"/>
      <c r="P22" s="3">
        <v>5004</v>
      </c>
      <c r="Q22" s="3"/>
      <c r="R22" s="3">
        <v>4053963131</v>
      </c>
      <c r="S22" s="3"/>
      <c r="T22" s="3">
        <v>4140154536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5004</v>
      </c>
      <c r="AE22" s="3"/>
      <c r="AF22" s="3">
        <v>845634</v>
      </c>
      <c r="AG22" s="3"/>
      <c r="AH22" s="3">
        <v>4053963131</v>
      </c>
      <c r="AI22" s="3"/>
      <c r="AJ22" s="3">
        <v>4230785567</v>
      </c>
      <c r="AK22" s="2"/>
      <c r="AL22" s="69">
        <f>AJ22/'سرمایه گذاری ها'!$O$17</f>
        <v>2.1132810313840775E-2</v>
      </c>
    </row>
    <row r="23" spans="2:38" ht="21.75">
      <c r="B23" s="3" t="s">
        <v>104</v>
      </c>
      <c r="C23" s="115"/>
      <c r="D23" s="3" t="s">
        <v>100</v>
      </c>
      <c r="E23" s="3"/>
      <c r="F23" s="3" t="s">
        <v>100</v>
      </c>
      <c r="G23" s="115"/>
      <c r="H23" s="3" t="s">
        <v>239</v>
      </c>
      <c r="I23" s="3"/>
      <c r="J23" s="3" t="s">
        <v>240</v>
      </c>
      <c r="K23" s="115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5000</v>
      </c>
      <c r="W23" s="3"/>
      <c r="X23" s="3">
        <v>3244571969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673220</v>
      </c>
      <c r="AG23" s="3"/>
      <c r="AH23" s="3">
        <v>3244571969</v>
      </c>
      <c r="AI23" s="3"/>
      <c r="AJ23" s="3">
        <v>3365489894</v>
      </c>
      <c r="AK23" s="2"/>
      <c r="AL23" s="69">
        <f>AJ23/'سرمایه گذاری ها'!$O$17</f>
        <v>1.6810650981179849E-2</v>
      </c>
    </row>
    <row r="24" spans="2:38" ht="21.75">
      <c r="B24" s="3" t="s">
        <v>103</v>
      </c>
      <c r="C24" s="115"/>
      <c r="D24" s="3" t="s">
        <v>100</v>
      </c>
      <c r="E24" s="3"/>
      <c r="F24" s="3" t="s">
        <v>100</v>
      </c>
      <c r="G24" s="115"/>
      <c r="H24" s="3" t="s">
        <v>64</v>
      </c>
      <c r="I24" s="3"/>
      <c r="J24" s="3" t="s">
        <v>241</v>
      </c>
      <c r="K24" s="115"/>
      <c r="L24" s="3">
        <v>0</v>
      </c>
      <c r="M24" s="3"/>
      <c r="N24" s="3">
        <v>0</v>
      </c>
      <c r="O24" s="3"/>
      <c r="P24" s="3">
        <v>0</v>
      </c>
      <c r="Q24" s="3"/>
      <c r="R24" s="3">
        <v>0</v>
      </c>
      <c r="S24" s="3"/>
      <c r="T24" s="3">
        <v>0</v>
      </c>
      <c r="U24" s="3"/>
      <c r="V24" s="3">
        <v>3500</v>
      </c>
      <c r="W24" s="3"/>
      <c r="X24" s="3">
        <v>2348083508</v>
      </c>
      <c r="Y24" s="3"/>
      <c r="Z24" s="3">
        <v>0</v>
      </c>
      <c r="AA24" s="3"/>
      <c r="AB24" s="3">
        <v>0</v>
      </c>
      <c r="AC24" s="3"/>
      <c r="AD24" s="3">
        <v>3500</v>
      </c>
      <c r="AE24" s="3"/>
      <c r="AF24" s="3">
        <v>650000</v>
      </c>
      <c r="AG24" s="3"/>
      <c r="AH24" s="3">
        <v>2348083508</v>
      </c>
      <c r="AI24" s="3"/>
      <c r="AJ24" s="3">
        <v>2274587656</v>
      </c>
      <c r="AK24" s="2"/>
      <c r="AL24" s="69">
        <f>AJ24/'سرمایه گذاری ها'!$O$17</f>
        <v>1.1361584914958587E-2</v>
      </c>
    </row>
    <row r="25" spans="2:38" ht="21.75">
      <c r="B25" s="3" t="s">
        <v>179</v>
      </c>
      <c r="C25" s="115"/>
      <c r="D25" s="3" t="s">
        <v>100</v>
      </c>
      <c r="E25" s="3"/>
      <c r="F25" s="3" t="s">
        <v>100</v>
      </c>
      <c r="G25" s="115"/>
      <c r="H25" s="3" t="s">
        <v>180</v>
      </c>
      <c r="I25" s="3"/>
      <c r="J25" s="3" t="s">
        <v>181</v>
      </c>
      <c r="K25" s="115"/>
      <c r="L25" s="3">
        <v>18</v>
      </c>
      <c r="M25" s="3"/>
      <c r="N25" s="3">
        <v>18</v>
      </c>
      <c r="O25" s="3"/>
      <c r="P25" s="3">
        <v>37330</v>
      </c>
      <c r="Q25" s="3"/>
      <c r="R25" s="3">
        <v>34914749000</v>
      </c>
      <c r="S25" s="3"/>
      <c r="T25" s="3">
        <v>34150385820</v>
      </c>
      <c r="U25" s="3"/>
      <c r="V25" s="3">
        <v>0</v>
      </c>
      <c r="W25" s="3"/>
      <c r="X25" s="3">
        <v>0</v>
      </c>
      <c r="Y25" s="3"/>
      <c r="Z25" s="3">
        <v>35000</v>
      </c>
      <c r="AA25" s="3"/>
      <c r="AB25" s="3">
        <v>31494290625</v>
      </c>
      <c r="AC25" s="3"/>
      <c r="AD25" s="3">
        <v>2330</v>
      </c>
      <c r="AE25" s="3"/>
      <c r="AF25" s="3">
        <v>890000</v>
      </c>
      <c r="AG25" s="3"/>
      <c r="AH25" s="3">
        <v>2179249000</v>
      </c>
      <c r="AI25" s="3"/>
      <c r="AJ25" s="3">
        <v>2073324141</v>
      </c>
      <c r="AK25" s="2"/>
      <c r="AL25" s="69">
        <f>AJ25/'سرمایه گذاری ها'!$O$17</f>
        <v>1.0356271925624603E-2</v>
      </c>
    </row>
    <row r="26" spans="2:38" ht="21.75">
      <c r="B26" s="3" t="s">
        <v>242</v>
      </c>
      <c r="C26" s="115"/>
      <c r="D26" s="3" t="s">
        <v>100</v>
      </c>
      <c r="E26" s="3"/>
      <c r="F26" s="3" t="s">
        <v>100</v>
      </c>
      <c r="G26" s="115"/>
      <c r="H26" s="3" t="s">
        <v>243</v>
      </c>
      <c r="I26" s="3"/>
      <c r="J26" s="3" t="s">
        <v>244</v>
      </c>
      <c r="K26" s="115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/>
      <c r="T26" s="3">
        <v>0</v>
      </c>
      <c r="U26" s="3"/>
      <c r="V26" s="3">
        <v>1100</v>
      </c>
      <c r="W26" s="3"/>
      <c r="X26" s="3">
        <v>973115343</v>
      </c>
      <c r="Y26" s="3"/>
      <c r="Z26" s="3">
        <v>0</v>
      </c>
      <c r="AA26" s="3"/>
      <c r="AB26" s="3">
        <v>0</v>
      </c>
      <c r="AC26" s="3"/>
      <c r="AD26" s="3">
        <v>1100</v>
      </c>
      <c r="AE26" s="3"/>
      <c r="AF26" s="3">
        <v>902970</v>
      </c>
      <c r="AG26" s="3"/>
      <c r="AH26" s="3">
        <v>973115343</v>
      </c>
      <c r="AI26" s="3"/>
      <c r="AJ26" s="3">
        <v>993086970</v>
      </c>
      <c r="AK26" s="2"/>
      <c r="AL26" s="69">
        <f>AJ26/'سرمایه گذاری ها'!$O$17</f>
        <v>4.960477960843172E-3</v>
      </c>
    </row>
    <row r="27" spans="2:38" ht="21.75">
      <c r="B27" s="3" t="s">
        <v>189</v>
      </c>
      <c r="C27" s="115"/>
      <c r="D27" s="3" t="s">
        <v>100</v>
      </c>
      <c r="E27" s="3"/>
      <c r="F27" s="3" t="s">
        <v>100</v>
      </c>
      <c r="G27" s="115"/>
      <c r="H27" s="3" t="s">
        <v>64</v>
      </c>
      <c r="I27" s="3"/>
      <c r="J27" s="3" t="s">
        <v>216</v>
      </c>
      <c r="K27" s="115"/>
      <c r="L27" s="3">
        <v>0</v>
      </c>
      <c r="M27" s="3"/>
      <c r="N27" s="3">
        <v>0</v>
      </c>
      <c r="O27" s="3"/>
      <c r="P27" s="3">
        <v>600</v>
      </c>
      <c r="Q27" s="3"/>
      <c r="R27" s="3">
        <v>418125770</v>
      </c>
      <c r="S27" s="3"/>
      <c r="T27" s="3">
        <v>427494502</v>
      </c>
      <c r="U27" s="3"/>
      <c r="V27" s="3">
        <v>100</v>
      </c>
      <c r="W27" s="3"/>
      <c r="X27" s="3">
        <v>72003045</v>
      </c>
      <c r="Y27" s="3"/>
      <c r="Z27" s="3">
        <v>600</v>
      </c>
      <c r="AA27" s="3"/>
      <c r="AB27" s="3">
        <v>428322353</v>
      </c>
      <c r="AC27" s="3"/>
      <c r="AD27" s="3">
        <v>100</v>
      </c>
      <c r="AE27" s="3"/>
      <c r="AF27" s="3">
        <v>736500</v>
      </c>
      <c r="AG27" s="3"/>
      <c r="AH27" s="3">
        <v>72003045</v>
      </c>
      <c r="AI27" s="3"/>
      <c r="AJ27" s="3">
        <v>73636650</v>
      </c>
      <c r="AK27" s="2"/>
      <c r="AL27" s="69">
        <f>AJ27/'سرمایه گذاری ها'!$O$17</f>
        <v>3.6781570040670498E-4</v>
      </c>
    </row>
    <row r="28" spans="2:38" ht="21.75">
      <c r="B28" s="3" t="s">
        <v>136</v>
      </c>
      <c r="C28" s="115"/>
      <c r="D28" s="3" t="s">
        <v>100</v>
      </c>
      <c r="E28" s="3"/>
      <c r="F28" s="3" t="s">
        <v>100</v>
      </c>
      <c r="G28" s="115"/>
      <c r="H28" s="3" t="s">
        <v>137</v>
      </c>
      <c r="I28" s="3"/>
      <c r="J28" s="3" t="s">
        <v>138</v>
      </c>
      <c r="K28" s="115"/>
      <c r="L28" s="3">
        <v>18</v>
      </c>
      <c r="M28" s="3"/>
      <c r="N28" s="3">
        <v>18</v>
      </c>
      <c r="O28" s="3"/>
      <c r="P28" s="3">
        <v>5850</v>
      </c>
      <c r="Q28" s="3"/>
      <c r="R28" s="3">
        <v>5734039105</v>
      </c>
      <c r="S28" s="3"/>
      <c r="T28" s="3">
        <v>5848939687</v>
      </c>
      <c r="U28" s="3"/>
      <c r="V28" s="3">
        <v>0</v>
      </c>
      <c r="W28" s="3"/>
      <c r="X28" s="3">
        <v>0</v>
      </c>
      <c r="Y28" s="3"/>
      <c r="Z28" s="3">
        <v>5841</v>
      </c>
      <c r="AA28" s="3"/>
      <c r="AB28" s="3">
        <v>5839941320</v>
      </c>
      <c r="AC28" s="3"/>
      <c r="AD28" s="3">
        <v>9</v>
      </c>
      <c r="AE28" s="3"/>
      <c r="AF28" s="3">
        <v>1000000</v>
      </c>
      <c r="AG28" s="3"/>
      <c r="AH28" s="3">
        <v>8821599</v>
      </c>
      <c r="AI28" s="3"/>
      <c r="AJ28" s="3">
        <v>8998368</v>
      </c>
      <c r="AK28" s="2"/>
      <c r="AL28" s="69">
        <f>AJ28/'سرمایه گذاری ها'!$O$17</f>
        <v>4.4946925592585771E-5</v>
      </c>
    </row>
    <row r="29" spans="2:38" ht="21.75">
      <c r="B29" s="3" t="s">
        <v>182</v>
      </c>
      <c r="C29" s="115"/>
      <c r="D29" s="3" t="s">
        <v>100</v>
      </c>
      <c r="E29" s="3"/>
      <c r="F29" s="3" t="s">
        <v>100</v>
      </c>
      <c r="G29" s="115"/>
      <c r="H29" s="3" t="s">
        <v>180</v>
      </c>
      <c r="I29" s="3"/>
      <c r="J29" s="3" t="s">
        <v>183</v>
      </c>
      <c r="K29" s="115"/>
      <c r="L29" s="3">
        <v>18</v>
      </c>
      <c r="M29" s="3"/>
      <c r="N29" s="3">
        <v>18</v>
      </c>
      <c r="O29" s="3"/>
      <c r="P29" s="3">
        <v>5</v>
      </c>
      <c r="Q29" s="3"/>
      <c r="R29" s="3">
        <v>4862100</v>
      </c>
      <c r="S29" s="3"/>
      <c r="T29" s="3">
        <v>4924107</v>
      </c>
      <c r="U29" s="3"/>
      <c r="V29" s="3">
        <v>0</v>
      </c>
      <c r="W29" s="3"/>
      <c r="X29" s="3">
        <v>0</v>
      </c>
      <c r="Y29" s="3"/>
      <c r="Z29" s="3">
        <v>0</v>
      </c>
      <c r="AA29" s="3"/>
      <c r="AB29" s="3">
        <v>0</v>
      </c>
      <c r="AC29" s="3"/>
      <c r="AD29" s="3">
        <v>5</v>
      </c>
      <c r="AE29" s="3"/>
      <c r="AF29" s="3">
        <v>952100</v>
      </c>
      <c r="AG29" s="3"/>
      <c r="AH29" s="3">
        <v>4862100</v>
      </c>
      <c r="AI29" s="3"/>
      <c r="AJ29" s="3">
        <v>4759637</v>
      </c>
      <c r="AK29" s="2"/>
      <c r="AL29" s="69">
        <f>AJ29/'سرمایه گذاری ها'!$O$17</f>
        <v>2.3774427772538105E-5</v>
      </c>
    </row>
    <row r="30" spans="2:38" ht="21.7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"/>
      <c r="AL30" s="69"/>
    </row>
    <row r="31" spans="2:38" ht="27" thickBot="1">
      <c r="B31" s="136" t="s">
        <v>85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2"/>
      <c r="P31" s="76">
        <f>SUM(P13:P29)</f>
        <v>126249</v>
      </c>
      <c r="Q31" s="28"/>
      <c r="R31" s="76">
        <f>SUM(R13:R29)</f>
        <v>91163982180</v>
      </c>
      <c r="S31" s="28"/>
      <c r="T31" s="76">
        <f>SUM(T13:T29)</f>
        <v>91314015504</v>
      </c>
      <c r="U31" s="28"/>
      <c r="V31" s="76">
        <f>SUM(V13:V29)</f>
        <v>67400</v>
      </c>
      <c r="W31" s="28"/>
      <c r="X31" s="76">
        <f>SUM(X13:X29)</f>
        <v>49438328016</v>
      </c>
      <c r="Y31" s="28"/>
      <c r="Z31" s="76">
        <f>SUM(Z13:Z29)</f>
        <v>53241</v>
      </c>
      <c r="AA31" s="28"/>
      <c r="AB31" s="76">
        <f>SUM(AB13:AB30)</f>
        <v>44766651590</v>
      </c>
      <c r="AC31" s="28"/>
      <c r="AD31" s="76">
        <f>SUM(AD13:AD29)</f>
        <v>140408</v>
      </c>
      <c r="AE31" s="77"/>
      <c r="AF31" s="76"/>
      <c r="AG31" s="28"/>
      <c r="AH31" s="76">
        <f>SUM(AH13:AH30)</f>
        <v>94816901836</v>
      </c>
      <c r="AI31" s="28"/>
      <c r="AJ31" s="76">
        <f>SUM(AJ13:AJ30)</f>
        <v>94617014386</v>
      </c>
      <c r="AK31" s="28"/>
      <c r="AL31" s="90">
        <f>SUM(AL13:AL30)</f>
        <v>0.47261280105460896</v>
      </c>
    </row>
    <row r="32" spans="2:38" ht="21" customHeight="1" thickTop="1"/>
    <row r="38" spans="20:20" ht="33">
      <c r="T38" s="61">
        <v>4</v>
      </c>
    </row>
  </sheetData>
  <sortState xmlns:xlrd2="http://schemas.microsoft.com/office/spreadsheetml/2017/richdata2" ref="B13:AJ29">
    <sortCondition descending="1" ref="AJ13:AJ29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1:N3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AD18" sqref="AD18"/>
    </sheetView>
  </sheetViews>
  <sheetFormatPr defaultRowHeight="21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37" t="s">
        <v>128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</row>
    <row r="3" spans="2:32" ht="39">
      <c r="B3" s="137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</row>
    <row r="4" spans="2:32" ht="39">
      <c r="B4" s="137" t="s">
        <v>222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</row>
    <row r="5" spans="2:32" ht="39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</row>
    <row r="6" spans="2:32" ht="39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32">
      <c r="D9" s="1" t="s">
        <v>219</v>
      </c>
    </row>
    <row r="10" spans="2:32" s="16" customFormat="1" ht="31.5" customHeight="1">
      <c r="B10" s="122" t="s">
        <v>35</v>
      </c>
      <c r="C10" s="122" t="s">
        <v>35</v>
      </c>
      <c r="D10" s="122" t="s">
        <v>35</v>
      </c>
      <c r="E10" s="122" t="s">
        <v>35</v>
      </c>
      <c r="F10" s="122" t="s">
        <v>35</v>
      </c>
      <c r="G10" s="122" t="s">
        <v>35</v>
      </c>
      <c r="H10" s="122" t="s">
        <v>35</v>
      </c>
      <c r="I10" s="122" t="s">
        <v>35</v>
      </c>
      <c r="J10" s="122" t="s">
        <v>35</v>
      </c>
      <c r="L10" s="122" t="s">
        <v>219</v>
      </c>
      <c r="M10" s="122" t="s">
        <v>2</v>
      </c>
      <c r="N10" s="122" t="s">
        <v>2</v>
      </c>
      <c r="O10" s="122" t="s">
        <v>2</v>
      </c>
      <c r="P10" s="122" t="s">
        <v>2</v>
      </c>
      <c r="R10" s="122" t="s">
        <v>3</v>
      </c>
      <c r="S10" s="122" t="s">
        <v>3</v>
      </c>
      <c r="T10" s="122" t="s">
        <v>3</v>
      </c>
      <c r="U10" s="122" t="s">
        <v>3</v>
      </c>
      <c r="V10" s="122" t="s">
        <v>3</v>
      </c>
      <c r="W10" s="122" t="s">
        <v>3</v>
      </c>
      <c r="X10" s="122" t="s">
        <v>3</v>
      </c>
      <c r="Z10" s="122" t="s">
        <v>223</v>
      </c>
      <c r="AA10" s="122" t="s">
        <v>4</v>
      </c>
      <c r="AB10" s="122" t="s">
        <v>4</v>
      </c>
      <c r="AC10" s="122" t="s">
        <v>4</v>
      </c>
      <c r="AD10" s="122" t="s">
        <v>4</v>
      </c>
      <c r="AE10" s="122" t="s">
        <v>4</v>
      </c>
      <c r="AF10" s="122" t="s">
        <v>4</v>
      </c>
    </row>
    <row r="11" spans="2:32" s="16" customFormat="1">
      <c r="B11" s="123" t="s">
        <v>36</v>
      </c>
      <c r="C11" s="24"/>
      <c r="D11" s="123" t="s">
        <v>92</v>
      </c>
      <c r="E11" s="24"/>
      <c r="F11" s="123" t="s">
        <v>28</v>
      </c>
      <c r="G11" s="24"/>
      <c r="H11" s="123" t="s">
        <v>37</v>
      </c>
      <c r="I11" s="24"/>
      <c r="J11" s="123" t="s">
        <v>25</v>
      </c>
      <c r="L11" s="123" t="s">
        <v>5</v>
      </c>
      <c r="M11" s="24"/>
      <c r="N11" s="123" t="s">
        <v>6</v>
      </c>
      <c r="O11" s="24"/>
      <c r="P11" s="123" t="s">
        <v>7</v>
      </c>
      <c r="R11" s="123" t="s">
        <v>8</v>
      </c>
      <c r="S11" s="123" t="s">
        <v>8</v>
      </c>
      <c r="T11" s="123" t="s">
        <v>8</v>
      </c>
      <c r="U11" s="24"/>
      <c r="V11" s="123" t="s">
        <v>9</v>
      </c>
      <c r="W11" s="123" t="s">
        <v>9</v>
      </c>
      <c r="X11" s="123" t="s">
        <v>9</v>
      </c>
      <c r="Z11" s="123" t="s">
        <v>5</v>
      </c>
      <c r="AA11" s="24"/>
      <c r="AB11" s="123" t="s">
        <v>6</v>
      </c>
      <c r="AC11" s="24"/>
      <c r="AD11" s="123" t="s">
        <v>7</v>
      </c>
      <c r="AE11" s="24"/>
      <c r="AF11" s="123" t="s">
        <v>38</v>
      </c>
    </row>
    <row r="12" spans="2:32" s="16" customFormat="1" ht="74.25" customHeight="1">
      <c r="B12" s="124" t="s">
        <v>36</v>
      </c>
      <c r="C12" s="25"/>
      <c r="D12" s="124" t="s">
        <v>27</v>
      </c>
      <c r="E12" s="25"/>
      <c r="F12" s="124" t="s">
        <v>28</v>
      </c>
      <c r="G12" s="25"/>
      <c r="H12" s="124" t="s">
        <v>37</v>
      </c>
      <c r="I12" s="25"/>
      <c r="J12" s="124" t="s">
        <v>25</v>
      </c>
      <c r="L12" s="124" t="s">
        <v>5</v>
      </c>
      <c r="M12" s="25"/>
      <c r="N12" s="124" t="s">
        <v>6</v>
      </c>
      <c r="O12" s="25"/>
      <c r="P12" s="124" t="s">
        <v>7</v>
      </c>
      <c r="R12" s="124" t="s">
        <v>5</v>
      </c>
      <c r="S12" s="25"/>
      <c r="T12" s="124" t="s">
        <v>6</v>
      </c>
      <c r="U12" s="25"/>
      <c r="V12" s="124" t="s">
        <v>5</v>
      </c>
      <c r="W12" s="25"/>
      <c r="X12" s="124" t="s">
        <v>12</v>
      </c>
      <c r="Z12" s="124" t="s">
        <v>5</v>
      </c>
      <c r="AA12" s="25"/>
      <c r="AB12" s="124" t="s">
        <v>6</v>
      </c>
      <c r="AC12" s="25"/>
      <c r="AD12" s="124" t="s">
        <v>7</v>
      </c>
      <c r="AE12" s="25"/>
      <c r="AF12" s="124" t="s">
        <v>38</v>
      </c>
    </row>
    <row r="13" spans="2:32" s="16" customFormat="1" ht="32.25" customHeight="1">
      <c r="B13" s="26" t="s">
        <v>194</v>
      </c>
      <c r="C13" s="26"/>
      <c r="D13" s="26" t="s">
        <v>195</v>
      </c>
      <c r="E13" s="26"/>
      <c r="F13" s="26">
        <v>18</v>
      </c>
      <c r="G13" s="26"/>
      <c r="H13" s="26">
        <v>0</v>
      </c>
      <c r="I13" s="26"/>
      <c r="J13" s="26" t="s">
        <v>107</v>
      </c>
      <c r="K13" s="26"/>
      <c r="L13" s="70">
        <v>520000</v>
      </c>
      <c r="M13" s="70"/>
      <c r="N13" s="70">
        <v>52000000000</v>
      </c>
      <c r="O13" s="70"/>
      <c r="P13" s="70">
        <v>52000000000</v>
      </c>
      <c r="Q13" s="70"/>
      <c r="R13" s="70">
        <v>0</v>
      </c>
      <c r="S13" s="70"/>
      <c r="T13" s="70">
        <v>0</v>
      </c>
      <c r="U13" s="70"/>
      <c r="V13" s="70">
        <v>0</v>
      </c>
      <c r="W13" s="70"/>
      <c r="X13" s="70">
        <v>0</v>
      </c>
      <c r="Y13" s="70"/>
      <c r="Z13" s="70">
        <v>520000</v>
      </c>
      <c r="AA13" s="70"/>
      <c r="AB13" s="70">
        <v>52000000000</v>
      </c>
      <c r="AC13" s="70"/>
      <c r="AD13" s="70">
        <v>52000000000</v>
      </c>
      <c r="AE13" s="26"/>
      <c r="AF13" s="72">
        <f>AD13/'سرمایه گذاری ها'!$O$17</f>
        <v>0.25974044746941444</v>
      </c>
    </row>
    <row r="14" spans="2:32" s="16" customFormat="1" ht="32.25" customHeight="1">
      <c r="B14" s="26" t="s">
        <v>192</v>
      </c>
      <c r="C14" s="26"/>
      <c r="D14" s="26" t="s">
        <v>193</v>
      </c>
      <c r="E14" s="26"/>
      <c r="F14" s="26">
        <v>18</v>
      </c>
      <c r="G14" s="26"/>
      <c r="H14" s="26">
        <v>0</v>
      </c>
      <c r="I14" s="26"/>
      <c r="J14" s="26" t="s">
        <v>107</v>
      </c>
      <c r="K14" s="26"/>
      <c r="L14" s="70">
        <v>2000</v>
      </c>
      <c r="M14" s="70"/>
      <c r="N14" s="70">
        <v>2000000000</v>
      </c>
      <c r="O14" s="70"/>
      <c r="P14" s="70">
        <v>2000000000</v>
      </c>
      <c r="Q14" s="70"/>
      <c r="R14" s="70">
        <v>0</v>
      </c>
      <c r="S14" s="70"/>
      <c r="T14" s="70">
        <v>0</v>
      </c>
      <c r="U14" s="70"/>
      <c r="V14" s="70">
        <v>0</v>
      </c>
      <c r="W14" s="70"/>
      <c r="X14" s="70">
        <v>0</v>
      </c>
      <c r="Y14" s="70"/>
      <c r="Z14" s="70">
        <v>2000</v>
      </c>
      <c r="AA14" s="70"/>
      <c r="AB14" s="70">
        <v>2000000000</v>
      </c>
      <c r="AC14" s="70"/>
      <c r="AD14" s="70">
        <v>2000000000</v>
      </c>
      <c r="AE14" s="26"/>
      <c r="AF14" s="72">
        <f>AD14/'سرمایه گذاری ها'!$O$17</f>
        <v>9.9900172103620944E-3</v>
      </c>
    </row>
    <row r="15" spans="2:32" s="16" customFormat="1" ht="32.25" customHeight="1">
      <c r="B15" s="26" t="s">
        <v>190</v>
      </c>
      <c r="C15" s="26"/>
      <c r="D15" s="26" t="s">
        <v>191</v>
      </c>
      <c r="E15" s="26"/>
      <c r="F15" s="26">
        <v>18</v>
      </c>
      <c r="G15" s="26"/>
      <c r="H15" s="26">
        <v>0</v>
      </c>
      <c r="I15" s="26"/>
      <c r="J15" s="26" t="s">
        <v>107</v>
      </c>
      <c r="K15" s="26"/>
      <c r="L15" s="70">
        <v>2000</v>
      </c>
      <c r="M15" s="70"/>
      <c r="N15" s="70">
        <v>2000000000</v>
      </c>
      <c r="O15" s="70"/>
      <c r="P15" s="70">
        <v>2000000000</v>
      </c>
      <c r="Q15" s="70"/>
      <c r="R15" s="70">
        <v>0</v>
      </c>
      <c r="S15" s="70"/>
      <c r="T15" s="70">
        <v>0</v>
      </c>
      <c r="U15" s="70"/>
      <c r="V15" s="70">
        <v>0</v>
      </c>
      <c r="W15" s="70"/>
      <c r="X15" s="70">
        <v>0</v>
      </c>
      <c r="Y15" s="70"/>
      <c r="Z15" s="70">
        <v>2000</v>
      </c>
      <c r="AA15" s="70"/>
      <c r="AB15" s="70">
        <v>2000000000</v>
      </c>
      <c r="AC15" s="70"/>
      <c r="AD15" s="70">
        <v>2000000000</v>
      </c>
      <c r="AE15" s="26"/>
      <c r="AF15" s="72">
        <f>AD15/'سرمایه گذاری ها'!$O$17</f>
        <v>9.9900172103620944E-3</v>
      </c>
    </row>
    <row r="16" spans="2:32" s="16" customFormat="1" ht="32.25" customHeight="1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26"/>
      <c r="AF16" s="72"/>
    </row>
    <row r="17" spans="2:32" ht="27" thickBot="1">
      <c r="B17" s="138" t="s">
        <v>85</v>
      </c>
      <c r="C17" s="138"/>
      <c r="D17" s="138"/>
      <c r="E17" s="138"/>
      <c r="F17" s="138"/>
      <c r="G17" s="138"/>
      <c r="H17" s="138"/>
      <c r="I17" s="138"/>
      <c r="J17" s="138"/>
      <c r="K17" s="2"/>
      <c r="L17" s="71">
        <f>SUM(L13:L15)</f>
        <v>524000</v>
      </c>
      <c r="M17" s="26"/>
      <c r="N17" s="71">
        <f>SUM(N13:N15)</f>
        <v>56000000000</v>
      </c>
      <c r="O17" s="26"/>
      <c r="P17" s="71">
        <f>SUM(P13:P15)</f>
        <v>56000000000</v>
      </c>
      <c r="Q17" s="26"/>
      <c r="R17" s="71">
        <f>SUM(R13:R15)</f>
        <v>0</v>
      </c>
      <c r="S17" s="26"/>
      <c r="T17" s="71">
        <f>SUM(T13:T15)</f>
        <v>0</v>
      </c>
      <c r="U17" s="26"/>
      <c r="V17" s="71">
        <f>SUM(V13:V15)</f>
        <v>0</v>
      </c>
      <c r="W17" s="26"/>
      <c r="X17" s="71">
        <f>SUM(X13:X15)</f>
        <v>0</v>
      </c>
      <c r="Y17" s="26"/>
      <c r="Z17" s="71">
        <f>SUM(Z13:Z15)</f>
        <v>524000</v>
      </c>
      <c r="AA17" s="26"/>
      <c r="AB17" s="71">
        <f>SUM(AB13:AB15)</f>
        <v>56000000000</v>
      </c>
      <c r="AC17" s="26"/>
      <c r="AD17" s="71">
        <f>SUM(AD13:AD16)</f>
        <v>56000000000</v>
      </c>
      <c r="AE17" s="26"/>
      <c r="AF17" s="92">
        <f>SUM(AF13:AF16)</f>
        <v>0.27972048189013859</v>
      </c>
    </row>
    <row r="18" spans="2:32" ht="21.75" thickTop="1"/>
    <row r="23" spans="2:32" ht="33">
      <c r="P23" s="61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T22" sqref="T22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8" ht="29.25" customHeight="1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8" ht="29.25" customHeight="1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21" t="s">
        <v>39</v>
      </c>
      <c r="D8" s="122" t="s">
        <v>40</v>
      </c>
      <c r="E8" s="122" t="s">
        <v>40</v>
      </c>
      <c r="F8" s="122" t="s">
        <v>40</v>
      </c>
      <c r="G8" s="122" t="s">
        <v>40</v>
      </c>
      <c r="H8" s="122" t="s">
        <v>40</v>
      </c>
      <c r="I8" s="122" t="s">
        <v>40</v>
      </c>
      <c r="J8" s="122" t="s">
        <v>40</v>
      </c>
      <c r="L8" s="122" t="s">
        <v>219</v>
      </c>
      <c r="N8" s="122" t="s">
        <v>3</v>
      </c>
      <c r="O8" s="122" t="s">
        <v>3</v>
      </c>
      <c r="P8" s="122" t="s">
        <v>3</v>
      </c>
      <c r="R8" s="122" t="s">
        <v>223</v>
      </c>
      <c r="S8" s="122" t="s">
        <v>4</v>
      </c>
      <c r="T8" s="122" t="s">
        <v>4</v>
      </c>
    </row>
    <row r="9" spans="2:28" s="4" customFormat="1" ht="63.75" customHeight="1">
      <c r="B9" s="141" t="s">
        <v>39</v>
      </c>
      <c r="D9" s="139" t="s">
        <v>219</v>
      </c>
      <c r="E9" s="42"/>
      <c r="F9" s="139" t="s">
        <v>41</v>
      </c>
      <c r="G9" s="42"/>
      <c r="H9" s="139" t="s">
        <v>42</v>
      </c>
      <c r="I9" s="42"/>
      <c r="J9" s="139" t="s">
        <v>28</v>
      </c>
      <c r="L9" s="139" t="s">
        <v>43</v>
      </c>
      <c r="N9" s="139" t="s">
        <v>44</v>
      </c>
      <c r="O9" s="42"/>
      <c r="P9" s="139" t="s">
        <v>45</v>
      </c>
      <c r="R9" s="139" t="s">
        <v>43</v>
      </c>
      <c r="S9" s="42"/>
      <c r="T9" s="140" t="s">
        <v>38</v>
      </c>
    </row>
    <row r="10" spans="2:28" s="4" customFormat="1" ht="21.75" customHeight="1">
      <c r="B10" s="5" t="s">
        <v>47</v>
      </c>
      <c r="C10" s="5"/>
      <c r="D10" s="30" t="s">
        <v>151</v>
      </c>
      <c r="E10" s="5"/>
      <c r="F10" s="5" t="s">
        <v>46</v>
      </c>
      <c r="G10" s="5"/>
      <c r="H10" s="5" t="s">
        <v>152</v>
      </c>
      <c r="I10" s="5"/>
      <c r="J10" s="31">
        <v>0</v>
      </c>
      <c r="K10" s="5"/>
      <c r="L10" s="31">
        <v>275929268</v>
      </c>
      <c r="M10" s="5"/>
      <c r="N10" s="31">
        <v>8731983748</v>
      </c>
      <c r="O10" s="5"/>
      <c r="P10" s="31">
        <v>6166952916</v>
      </c>
      <c r="Q10" s="5"/>
      <c r="R10" s="31">
        <v>2840960100</v>
      </c>
      <c r="S10" s="5"/>
      <c r="T10" s="34">
        <f>R10/'سرمایه گذاری ها'!$O$17</f>
        <v>1.4190620146476008E-2</v>
      </c>
    </row>
    <row r="11" spans="2:28" s="4" customFormat="1" ht="21.75" customHeight="1">
      <c r="B11" s="5" t="s">
        <v>198</v>
      </c>
      <c r="C11" s="5"/>
      <c r="D11" s="30" t="s">
        <v>199</v>
      </c>
      <c r="E11" s="5"/>
      <c r="F11" s="5" t="s">
        <v>46</v>
      </c>
      <c r="G11" s="5"/>
      <c r="H11" s="5" t="s">
        <v>200</v>
      </c>
      <c r="I11" s="5"/>
      <c r="J11" s="31">
        <v>0</v>
      </c>
      <c r="K11" s="5"/>
      <c r="L11" s="31">
        <v>371779429</v>
      </c>
      <c r="M11" s="5"/>
      <c r="N11" s="31">
        <v>48829596591</v>
      </c>
      <c r="O11" s="5"/>
      <c r="P11" s="31">
        <v>48560546008</v>
      </c>
      <c r="Q11" s="5"/>
      <c r="R11" s="31">
        <v>640830012</v>
      </c>
      <c r="S11" s="5"/>
      <c r="T11" s="34">
        <f>R11/'سرمایه گذاری ها'!$O$17</f>
        <v>3.2009514243982735E-3</v>
      </c>
    </row>
    <row r="12" spans="2:28" s="4" customFormat="1" ht="21.75" customHeight="1">
      <c r="B12" s="5" t="s">
        <v>108</v>
      </c>
      <c r="C12" s="5"/>
      <c r="D12" s="30" t="s">
        <v>153</v>
      </c>
      <c r="E12" s="5"/>
      <c r="F12" s="5" t="s">
        <v>46</v>
      </c>
      <c r="G12" s="5"/>
      <c r="H12" s="5" t="s">
        <v>154</v>
      </c>
      <c r="I12" s="5"/>
      <c r="J12" s="31">
        <v>0</v>
      </c>
      <c r="K12" s="5"/>
      <c r="L12" s="31">
        <v>33644588</v>
      </c>
      <c r="M12" s="5"/>
      <c r="N12" s="31">
        <v>250717708</v>
      </c>
      <c r="O12" s="5"/>
      <c r="P12" s="31">
        <v>241091427</v>
      </c>
      <c r="Q12" s="5"/>
      <c r="R12" s="31">
        <v>43270869</v>
      </c>
      <c r="S12" s="5"/>
      <c r="T12" s="34">
        <f>R12/'سرمایه گذاری ها'!$O$17</f>
        <v>2.1613836300866181E-4</v>
      </c>
    </row>
    <row r="13" spans="2:28" s="4" customFormat="1" ht="21.75" customHeight="1">
      <c r="B13" s="5" t="s">
        <v>108</v>
      </c>
      <c r="C13" s="5"/>
      <c r="D13" s="30" t="s">
        <v>203</v>
      </c>
      <c r="E13" s="5"/>
      <c r="F13" s="5" t="s">
        <v>204</v>
      </c>
      <c r="G13" s="5"/>
      <c r="H13" s="5" t="s">
        <v>205</v>
      </c>
      <c r="I13" s="5"/>
      <c r="J13" s="31">
        <v>0</v>
      </c>
      <c r="K13" s="5"/>
      <c r="L13" s="31">
        <v>13643070</v>
      </c>
      <c r="M13" s="5"/>
      <c r="N13" s="31">
        <v>3290000</v>
      </c>
      <c r="O13" s="5"/>
      <c r="P13" s="31">
        <v>0</v>
      </c>
      <c r="Q13" s="5"/>
      <c r="R13" s="31">
        <v>16933070</v>
      </c>
      <c r="S13" s="5"/>
      <c r="T13" s="34">
        <f>R13/'سرمایه گذاری ها'!$O$17</f>
        <v>8.4580830362133037E-5</v>
      </c>
    </row>
    <row r="14" spans="2:28" s="4" customFormat="1" ht="21.75" customHeight="1">
      <c r="B14" s="5" t="s">
        <v>112</v>
      </c>
      <c r="C14" s="5"/>
      <c r="D14" s="30" t="s">
        <v>175</v>
      </c>
      <c r="E14" s="5"/>
      <c r="F14" s="5" t="s">
        <v>46</v>
      </c>
      <c r="G14" s="5"/>
      <c r="H14" s="5" t="s">
        <v>176</v>
      </c>
      <c r="I14" s="5"/>
      <c r="J14" s="31">
        <v>0</v>
      </c>
      <c r="K14" s="5"/>
      <c r="L14" s="31">
        <v>9150135</v>
      </c>
      <c r="M14" s="5"/>
      <c r="N14" s="31">
        <v>0</v>
      </c>
      <c r="O14" s="5"/>
      <c r="P14" s="31">
        <v>0</v>
      </c>
      <c r="Q14" s="5"/>
      <c r="R14" s="31">
        <v>9150135</v>
      </c>
      <c r="S14" s="5"/>
      <c r="T14" s="34">
        <f>R14/'سرمایه گذاری ها'!$O$17</f>
        <v>4.5705003063568283E-5</v>
      </c>
    </row>
    <row r="15" spans="2:28" s="4" customFormat="1" ht="21.75" customHeight="1">
      <c r="B15" s="5" t="s">
        <v>113</v>
      </c>
      <c r="C15" s="5"/>
      <c r="D15" s="30" t="s">
        <v>149</v>
      </c>
      <c r="E15" s="5"/>
      <c r="F15" s="5" t="s">
        <v>46</v>
      </c>
      <c r="G15" s="5"/>
      <c r="H15" s="5" t="s">
        <v>150</v>
      </c>
      <c r="I15" s="5"/>
      <c r="J15" s="31">
        <v>0</v>
      </c>
      <c r="K15" s="5"/>
      <c r="L15" s="31">
        <v>8652783</v>
      </c>
      <c r="M15" s="5"/>
      <c r="N15" s="31">
        <v>0</v>
      </c>
      <c r="O15" s="5"/>
      <c r="P15" s="31">
        <v>0</v>
      </c>
      <c r="Q15" s="5"/>
      <c r="R15" s="31">
        <v>8652783</v>
      </c>
      <c r="S15" s="5"/>
      <c r="T15" s="34">
        <f>R15/'سرمایه گذاری ها'!$O$17</f>
        <v>4.3220725543764279E-5</v>
      </c>
    </row>
    <row r="16" spans="2:28" s="4" customFormat="1" ht="21.75" customHeight="1">
      <c r="B16" s="5" t="s">
        <v>155</v>
      </c>
      <c r="C16" s="5"/>
      <c r="D16" s="30" t="s">
        <v>156</v>
      </c>
      <c r="E16" s="5"/>
      <c r="F16" s="5" t="s">
        <v>46</v>
      </c>
      <c r="G16" s="5"/>
      <c r="H16" s="5" t="s">
        <v>157</v>
      </c>
      <c r="I16" s="5"/>
      <c r="J16" s="31">
        <v>0</v>
      </c>
      <c r="K16" s="5"/>
      <c r="L16" s="31">
        <v>2455212</v>
      </c>
      <c r="M16" s="5"/>
      <c r="N16" s="31">
        <v>10090</v>
      </c>
      <c r="O16" s="5"/>
      <c r="P16" s="31">
        <v>0</v>
      </c>
      <c r="Q16" s="5"/>
      <c r="R16" s="31">
        <v>2465302</v>
      </c>
      <c r="S16" s="5"/>
      <c r="T16" s="34">
        <f>R16/'سرمایه گذاری ها'!$O$17</f>
        <v>1.2314204704370047E-5</v>
      </c>
    </row>
    <row r="17" spans="2:20" s="4" customFormat="1" ht="21.75" customHeight="1">
      <c r="B17" s="5" t="s">
        <v>108</v>
      </c>
      <c r="C17" s="5"/>
      <c r="D17" s="30" t="s">
        <v>158</v>
      </c>
      <c r="E17" s="5"/>
      <c r="F17" s="5" t="s">
        <v>109</v>
      </c>
      <c r="G17" s="5"/>
      <c r="H17" s="5" t="s">
        <v>154</v>
      </c>
      <c r="I17" s="5"/>
      <c r="J17" s="31">
        <v>18</v>
      </c>
      <c r="K17" s="5"/>
      <c r="L17" s="31">
        <v>1000000</v>
      </c>
      <c r="M17" s="5"/>
      <c r="N17" s="31">
        <v>0</v>
      </c>
      <c r="O17" s="5"/>
      <c r="P17" s="31">
        <v>0</v>
      </c>
      <c r="Q17" s="5"/>
      <c r="R17" s="31">
        <v>1000000</v>
      </c>
      <c r="S17" s="5"/>
      <c r="T17" s="34">
        <f>R17/'سرمایه گذاری ها'!$O$17</f>
        <v>4.9950086051810467E-6</v>
      </c>
    </row>
    <row r="18" spans="2:20" s="4" customFormat="1" ht="21.75" customHeight="1">
      <c r="B18" s="5" t="s">
        <v>201</v>
      </c>
      <c r="C18" s="5"/>
      <c r="D18" s="30" t="s">
        <v>202</v>
      </c>
      <c r="E18" s="5"/>
      <c r="F18" s="5" t="s">
        <v>46</v>
      </c>
      <c r="G18" s="5"/>
      <c r="H18" s="5" t="s">
        <v>200</v>
      </c>
      <c r="I18" s="5"/>
      <c r="J18" s="31">
        <v>0</v>
      </c>
      <c r="K18" s="5"/>
      <c r="L18" s="31">
        <v>803399</v>
      </c>
      <c r="M18" s="5"/>
      <c r="N18" s="31">
        <v>983017133</v>
      </c>
      <c r="O18" s="5"/>
      <c r="P18" s="31">
        <v>983017096</v>
      </c>
      <c r="Q18" s="5"/>
      <c r="R18" s="31">
        <v>803436</v>
      </c>
      <c r="S18" s="5"/>
      <c r="T18" s="34">
        <f>R18/'سرمایه گذاری ها'!$O$17</f>
        <v>4.0131697337122397E-6</v>
      </c>
    </row>
    <row r="19" spans="2:20" s="4" customFormat="1" ht="21.75" customHeight="1">
      <c r="B19" s="5" t="s">
        <v>147</v>
      </c>
      <c r="C19" s="5"/>
      <c r="D19" s="30" t="s">
        <v>148</v>
      </c>
      <c r="E19" s="5"/>
      <c r="F19" s="5" t="s">
        <v>46</v>
      </c>
      <c r="G19" s="5"/>
      <c r="H19" s="5" t="s">
        <v>110</v>
      </c>
      <c r="I19" s="5"/>
      <c r="J19" s="31">
        <v>0</v>
      </c>
      <c r="K19" s="5"/>
      <c r="L19" s="31">
        <v>271517</v>
      </c>
      <c r="M19" s="5"/>
      <c r="N19" s="31">
        <v>48741</v>
      </c>
      <c r="O19" s="5"/>
      <c r="P19" s="31">
        <v>0</v>
      </c>
      <c r="Q19" s="5"/>
      <c r="R19" s="31">
        <v>320258</v>
      </c>
      <c r="S19" s="5"/>
      <c r="T19" s="34">
        <f>R19/'سرمایه گذاری ها'!$O$17</f>
        <v>1.5996914658780718E-6</v>
      </c>
    </row>
    <row r="20" spans="2:20" s="4" customFormat="1" ht="21.75" customHeight="1">
      <c r="B20" s="5"/>
      <c r="C20" s="5"/>
      <c r="D20" s="30"/>
      <c r="E20" s="5"/>
      <c r="F20" s="5"/>
      <c r="G20" s="5"/>
      <c r="H20" s="5"/>
      <c r="I20" s="5"/>
      <c r="J20" s="31"/>
      <c r="K20" s="5"/>
      <c r="L20" s="31"/>
      <c r="M20" s="5"/>
      <c r="N20" s="31"/>
      <c r="O20" s="5"/>
      <c r="P20" s="31"/>
      <c r="Q20" s="5"/>
      <c r="R20" s="31"/>
      <c r="S20" s="5"/>
      <c r="T20" s="34"/>
    </row>
    <row r="21" spans="2:20" ht="21.75" customHeight="1" thickBot="1">
      <c r="B21" s="73" t="s">
        <v>85</v>
      </c>
      <c r="C21" s="73"/>
      <c r="D21" s="73"/>
      <c r="E21" s="73"/>
      <c r="F21" s="73"/>
      <c r="G21" s="73"/>
      <c r="H21" s="73"/>
      <c r="I21" s="73"/>
      <c r="J21" s="73"/>
      <c r="L21" s="10">
        <f>SUM(L10:L19)</f>
        <v>717329401</v>
      </c>
      <c r="N21" s="10">
        <f>SUM(N10:N19)</f>
        <v>58798664011</v>
      </c>
      <c r="P21" s="10">
        <f>SUM(P10:P19)</f>
        <v>55951607447</v>
      </c>
      <c r="R21" s="10">
        <f>SUM(R10:R19)</f>
        <v>3564385965</v>
      </c>
      <c r="T21" s="33">
        <f>SUM(T10:T20)</f>
        <v>1.7804138567361551E-2</v>
      </c>
    </row>
    <row r="22" spans="2:20" ht="21.75" customHeight="1" thickTop="1"/>
    <row r="23" spans="2:20" ht="35.25" customHeight="1">
      <c r="J23" s="61">
        <v>6</v>
      </c>
    </row>
  </sheetData>
  <sortState xmlns:xlrd2="http://schemas.microsoft.com/office/spreadsheetml/2017/richdata2" ref="B10:T19">
    <sortCondition descending="1" ref="R10:R19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2" right="0.2" top="0" bottom="0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7"/>
  <sheetViews>
    <sheetView rightToLeft="1" view="pageBreakPreview" topLeftCell="A8" zoomScaleNormal="100" zoomScaleSheetLayoutView="100" workbookViewId="0">
      <selection activeCell="L17" sqref="L17"/>
    </sheetView>
  </sheetViews>
  <sheetFormatPr defaultRowHeight="21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28" ht="30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2:28" ht="30">
      <c r="B4" s="120" t="s">
        <v>222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28" ht="114.75" customHeight="1"/>
    <row r="6" spans="2:28" s="2" customFormat="1" ht="30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3" t="s">
        <v>91</v>
      </c>
      <c r="D7" s="120" t="s">
        <v>223</v>
      </c>
      <c r="E7" s="120" t="s">
        <v>4</v>
      </c>
      <c r="F7" s="120" t="s">
        <v>4</v>
      </c>
      <c r="G7" s="120" t="s">
        <v>4</v>
      </c>
      <c r="H7" s="120" t="s">
        <v>4</v>
      </c>
      <c r="I7" s="120" t="s">
        <v>4</v>
      </c>
      <c r="J7" s="120" t="s">
        <v>4</v>
      </c>
      <c r="K7" s="120" t="s">
        <v>4</v>
      </c>
      <c r="L7" s="120" t="s">
        <v>4</v>
      </c>
      <c r="M7" s="120" t="s">
        <v>4</v>
      </c>
      <c r="N7" s="120" t="s">
        <v>4</v>
      </c>
    </row>
    <row r="8" spans="2:28" ht="30">
      <c r="B8" s="143" t="s">
        <v>1</v>
      </c>
      <c r="D8" s="142" t="s">
        <v>5</v>
      </c>
      <c r="E8" s="118"/>
      <c r="F8" s="142" t="s">
        <v>30</v>
      </c>
      <c r="G8" s="118"/>
      <c r="H8" s="142" t="s">
        <v>31</v>
      </c>
      <c r="I8" s="118"/>
      <c r="J8" s="142" t="s">
        <v>32</v>
      </c>
      <c r="K8" s="118"/>
      <c r="L8" s="142" t="s">
        <v>33</v>
      </c>
      <c r="M8" s="118"/>
      <c r="N8" s="142" t="s">
        <v>34</v>
      </c>
    </row>
    <row r="9" spans="2:28" ht="30">
      <c r="B9" s="114" t="s">
        <v>208</v>
      </c>
      <c r="D9" s="117">
        <v>41300</v>
      </c>
      <c r="F9" s="117">
        <v>584150</v>
      </c>
      <c r="G9" s="117"/>
      <c r="H9" s="117">
        <v>526000</v>
      </c>
      <c r="I9" s="117"/>
      <c r="J9" s="119">
        <v>-9.9500000000000005E-2</v>
      </c>
      <c r="K9" s="117"/>
      <c r="L9" s="117">
        <v>21723800000</v>
      </c>
      <c r="N9" s="13" t="s">
        <v>245</v>
      </c>
    </row>
    <row r="10" spans="2:28" ht="30">
      <c r="B10" s="114" t="s">
        <v>214</v>
      </c>
      <c r="D10" s="117">
        <v>17800</v>
      </c>
      <c r="E10" s="117"/>
      <c r="F10" s="117">
        <v>558280</v>
      </c>
      <c r="G10" s="117"/>
      <c r="H10" s="117">
        <v>540000</v>
      </c>
      <c r="I10" s="117"/>
      <c r="J10" s="119">
        <v>-3.27E-2</v>
      </c>
      <c r="K10" s="117"/>
      <c r="L10" s="117">
        <v>9612000000</v>
      </c>
      <c r="N10" s="13" t="s">
        <v>245</v>
      </c>
    </row>
    <row r="11" spans="2:28" ht="30">
      <c r="B11" s="114" t="s">
        <v>231</v>
      </c>
      <c r="D11" s="117">
        <v>10000</v>
      </c>
      <c r="E11" s="117"/>
      <c r="F11" s="117">
        <v>825020</v>
      </c>
      <c r="G11" s="117"/>
      <c r="H11" s="117">
        <v>790000</v>
      </c>
      <c r="I11" s="117"/>
      <c r="J11" s="119">
        <v>-4.24E-2</v>
      </c>
      <c r="K11" s="117"/>
      <c r="L11" s="117">
        <v>7900000000</v>
      </c>
      <c r="N11" s="13" t="s">
        <v>245</v>
      </c>
    </row>
    <row r="12" spans="2:28" ht="30">
      <c r="B12" s="114" t="s">
        <v>184</v>
      </c>
      <c r="D12" s="117">
        <v>6800</v>
      </c>
      <c r="E12" s="117"/>
      <c r="F12" s="117">
        <v>924300</v>
      </c>
      <c r="G12" s="117"/>
      <c r="H12" s="117">
        <v>900000</v>
      </c>
      <c r="I12" s="117"/>
      <c r="J12" s="119">
        <v>-2.63E-2</v>
      </c>
      <c r="K12" s="117"/>
      <c r="L12" s="117">
        <v>6120000000</v>
      </c>
      <c r="N12" s="13" t="s">
        <v>245</v>
      </c>
    </row>
    <row r="13" spans="2:28" ht="30">
      <c r="B13" s="114" t="s">
        <v>103</v>
      </c>
      <c r="D13" s="117">
        <v>3500</v>
      </c>
      <c r="E13" s="117"/>
      <c r="F13" s="117">
        <v>685370</v>
      </c>
      <c r="G13" s="117"/>
      <c r="H13" s="117">
        <v>650000</v>
      </c>
      <c r="I13" s="117"/>
      <c r="J13" s="119">
        <v>-5.16E-2</v>
      </c>
      <c r="K13" s="117"/>
      <c r="L13" s="117">
        <v>2275000000</v>
      </c>
      <c r="N13" s="13" t="s">
        <v>245</v>
      </c>
    </row>
    <row r="14" spans="2:28" ht="30">
      <c r="B14" s="114" t="s">
        <v>179</v>
      </c>
      <c r="D14" s="117">
        <v>2330</v>
      </c>
      <c r="E14" s="117"/>
      <c r="F14" s="117">
        <v>902520</v>
      </c>
      <c r="G14" s="117"/>
      <c r="H14" s="117">
        <v>890000</v>
      </c>
      <c r="I14" s="117"/>
      <c r="J14" s="119">
        <v>-1.3899999999999999E-2</v>
      </c>
      <c r="K14" s="117"/>
      <c r="L14" s="117">
        <v>2073700000</v>
      </c>
      <c r="N14" s="13" t="s">
        <v>245</v>
      </c>
    </row>
    <row r="15" spans="2:28" ht="30">
      <c r="B15" s="114"/>
      <c r="D15" s="117"/>
      <c r="E15" s="117"/>
      <c r="F15" s="117"/>
      <c r="G15" s="117"/>
      <c r="H15" s="117"/>
      <c r="I15" s="117"/>
      <c r="J15" s="119"/>
      <c r="K15" s="117"/>
      <c r="L15" s="117"/>
      <c r="N15" s="13"/>
    </row>
    <row r="16" spans="2:28" ht="39" thickBot="1">
      <c r="B16" s="105" t="s">
        <v>85</v>
      </c>
      <c r="C16" s="102"/>
      <c r="D16" s="116">
        <f>SUM(D9:D14)</f>
        <v>81730</v>
      </c>
      <c r="E16" s="103"/>
      <c r="F16" s="107">
        <f>SUM(F9:F14)</f>
        <v>4479640</v>
      </c>
      <c r="G16" s="104"/>
      <c r="H16" s="107">
        <f>SUM(H9:H14)</f>
        <v>4296000</v>
      </c>
      <c r="I16" s="103"/>
      <c r="J16" s="116">
        <f>SUM(J9:J14)</f>
        <v>-0.26640000000000003</v>
      </c>
      <c r="K16" s="103"/>
      <c r="L16" s="107">
        <f>SUM(L9:L15)</f>
        <v>49704500000</v>
      </c>
      <c r="M16" s="103"/>
      <c r="N16" s="106"/>
    </row>
    <row r="17" spans="8:8" ht="21.75" thickTop="1"/>
    <row r="27" spans="8:8" ht="30">
      <c r="H27" s="6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62" orientation="landscape" r:id="rId1"/>
  <rowBreaks count="1" manualBreakCount="1">
    <brk id="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view="pageBreakPreview" zoomScaleNormal="100" zoomScaleSheetLayoutView="100" workbookViewId="0">
      <selection activeCell="F11" sqref="F11"/>
    </sheetView>
  </sheetViews>
  <sheetFormatPr defaultRowHeight="21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20" t="s">
        <v>128</v>
      </c>
      <c r="C2" s="120"/>
      <c r="D2" s="120"/>
      <c r="E2" s="120"/>
      <c r="F2" s="120"/>
      <c r="G2" s="120"/>
      <c r="H2" s="120"/>
    </row>
    <row r="3" spans="2:28" ht="30">
      <c r="B3" s="120" t="s">
        <v>48</v>
      </c>
      <c r="C3" s="120"/>
      <c r="D3" s="120"/>
      <c r="E3" s="120"/>
      <c r="F3" s="120"/>
      <c r="G3" s="120"/>
      <c r="H3" s="120"/>
    </row>
    <row r="4" spans="2:28" ht="30">
      <c r="B4" s="120" t="s">
        <v>222</v>
      </c>
      <c r="C4" s="120"/>
      <c r="D4" s="120"/>
      <c r="E4" s="120"/>
      <c r="F4" s="120"/>
      <c r="G4" s="120"/>
      <c r="H4" s="120"/>
    </row>
    <row r="5" spans="2:28" ht="64.5" customHeight="1"/>
    <row r="6" spans="2:28" ht="30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44" t="s">
        <v>52</v>
      </c>
      <c r="C8" s="45"/>
      <c r="D8" s="144" t="s">
        <v>43</v>
      </c>
      <c r="E8" s="45"/>
      <c r="F8" s="144" t="s">
        <v>73</v>
      </c>
      <c r="G8" s="45"/>
      <c r="H8" s="144" t="s">
        <v>11</v>
      </c>
    </row>
    <row r="9" spans="2:28" s="4" customFormat="1">
      <c r="B9" s="4" t="s">
        <v>82</v>
      </c>
      <c r="D9" s="29">
        <v>10601383725</v>
      </c>
      <c r="F9" s="47">
        <f>D9/$D$12</f>
        <v>1.0163335965645608</v>
      </c>
      <c r="G9" s="6"/>
      <c r="H9" s="47">
        <f>D9/'سرمایه گذاری ها'!$O$17</f>
        <v>5.2954002933201301E-2</v>
      </c>
    </row>
    <row r="10" spans="2:28" s="4" customFormat="1">
      <c r="B10" s="4" t="s">
        <v>84</v>
      </c>
      <c r="D10" s="29">
        <v>1026872787</v>
      </c>
      <c r="F10" s="47">
        <f>D10/$D$12</f>
        <v>9.8444254061371042E-2</v>
      </c>
      <c r="G10" s="6"/>
      <c r="H10" s="47">
        <f>D10/'سرمایه گذاری ها'!$O$17</f>
        <v>5.1292384074912442E-3</v>
      </c>
    </row>
    <row r="11" spans="2:28" s="4" customFormat="1">
      <c r="B11" s="4" t="s">
        <v>83</v>
      </c>
      <c r="D11" s="29">
        <v>-1197248661</v>
      </c>
      <c r="F11" s="47">
        <f>D11/$D$12</f>
        <v>-0.11477785062593181</v>
      </c>
      <c r="G11" s="6"/>
      <c r="H11" s="47">
        <f>D11/'سرمایه گذاری ها'!$O$17</f>
        <v>-5.9802673642364865E-3</v>
      </c>
    </row>
    <row r="12" spans="2:28" ht="24.75" thickBot="1">
      <c r="B12" s="32" t="s">
        <v>85</v>
      </c>
      <c r="D12" s="78">
        <f>SUM(D9:D11)</f>
        <v>10431007851</v>
      </c>
      <c r="E12" s="26"/>
      <c r="F12" s="79">
        <f>SUM(F9:F11)</f>
        <v>1</v>
      </c>
      <c r="G12" s="72"/>
      <c r="H12" s="80">
        <f>SUM(H9:H11)</f>
        <v>5.2102973976456059E-2</v>
      </c>
    </row>
    <row r="13" spans="2:28" ht="21.75" thickTop="1">
      <c r="D13" s="3"/>
    </row>
    <row r="17" spans="4:4" ht="27" customHeight="1">
      <c r="D17" s="63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2023-03-27T09:37:28Z</cp:lastPrinted>
  <dcterms:created xsi:type="dcterms:W3CDTF">2021-12-28T12:49:50Z</dcterms:created>
  <dcterms:modified xsi:type="dcterms:W3CDTF">2023-03-27T09:59:49Z</dcterms:modified>
</cp:coreProperties>
</file>