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دی 1401\دی\"/>
    </mc:Choice>
  </mc:AlternateContent>
  <xr:revisionPtr revIDLastSave="0" documentId="13_ncr:1_{04AA7DDB-8D5A-4CE1-B790-23ABF79872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L15" i="4" l="1"/>
  <c r="F10" i="15"/>
  <c r="F9" i="15"/>
  <c r="D50" i="10"/>
  <c r="F50" i="10"/>
  <c r="H50" i="10"/>
  <c r="J50" i="10"/>
  <c r="L50" i="10"/>
  <c r="N50" i="10"/>
  <c r="P50" i="10"/>
  <c r="R50" i="10"/>
  <c r="V30" i="11"/>
  <c r="X17" i="5"/>
  <c r="G22" i="1"/>
  <c r="I22" i="1"/>
  <c r="M22" i="1"/>
  <c r="S22" i="1"/>
  <c r="W22" i="1"/>
  <c r="Y22" i="1"/>
  <c r="Q22" i="1"/>
  <c r="O22" i="1"/>
  <c r="J32" i="13"/>
  <c r="R34" i="12"/>
  <c r="R31" i="9"/>
  <c r="J18" i="8"/>
  <c r="D30" i="11"/>
  <c r="F30" i="11"/>
  <c r="H30" i="11"/>
  <c r="J30" i="11"/>
  <c r="L30" i="11"/>
  <c r="N30" i="11"/>
  <c r="P30" i="11"/>
  <c r="R30" i="11"/>
  <c r="T30" i="11"/>
  <c r="L21" i="6"/>
  <c r="N21" i="6"/>
  <c r="P21" i="6"/>
  <c r="R21" i="6"/>
  <c r="K22" i="1"/>
  <c r="E22" i="1"/>
  <c r="AD31" i="3"/>
  <c r="AH31" i="3"/>
  <c r="AJ31" i="3"/>
  <c r="P31" i="3"/>
  <c r="R31" i="3"/>
  <c r="T31" i="3"/>
  <c r="V31" i="3"/>
  <c r="X31" i="3"/>
  <c r="Z31" i="3"/>
  <c r="AB31" i="3"/>
  <c r="D9" i="15" l="1"/>
  <c r="P28" i="7"/>
  <c r="O15" i="16"/>
  <c r="AB17" i="5"/>
  <c r="M12" i="16" s="1"/>
  <c r="O13" i="16"/>
  <c r="F14" i="14"/>
  <c r="D14" i="14"/>
  <c r="D12" i="15" s="1"/>
  <c r="F32" i="13"/>
  <c r="D10" i="15" s="1"/>
  <c r="P34" i="12"/>
  <c r="N34" i="12"/>
  <c r="L34" i="12"/>
  <c r="J34" i="12"/>
  <c r="D11" i="15" s="1"/>
  <c r="H34" i="12"/>
  <c r="F34" i="12"/>
  <c r="D34" i="12"/>
  <c r="P31" i="9"/>
  <c r="N18" i="8"/>
  <c r="L18" i="8"/>
  <c r="T18" i="8"/>
  <c r="R18" i="8"/>
  <c r="P18" i="8"/>
  <c r="L28" i="7"/>
  <c r="E15" i="16"/>
  <c r="G15" i="16" s="1"/>
  <c r="I15" i="16"/>
  <c r="K15" i="16"/>
  <c r="G13" i="16"/>
  <c r="E13" i="16"/>
  <c r="G14" i="16"/>
  <c r="E14" i="16"/>
  <c r="Z17" i="5"/>
  <c r="K12" i="16"/>
  <c r="V17" i="5"/>
  <c r="L17" i="5"/>
  <c r="N17" i="5"/>
  <c r="E12" i="16" s="1"/>
  <c r="P17" i="5"/>
  <c r="G12" i="16" s="1"/>
  <c r="R17" i="5"/>
  <c r="T17" i="5"/>
  <c r="I12" i="16" s="1"/>
  <c r="AD17" i="5"/>
  <c r="O12" i="16" s="1"/>
  <c r="I14" i="16"/>
  <c r="K14" i="16"/>
  <c r="R22" i="1"/>
  <c r="M14" i="16"/>
  <c r="O14" i="16"/>
  <c r="J28" i="7"/>
  <c r="M13" i="16"/>
  <c r="K13" i="16"/>
  <c r="I13" i="16"/>
  <c r="N31" i="9"/>
  <c r="L31" i="9"/>
  <c r="J31" i="9"/>
  <c r="H31" i="9"/>
  <c r="F31" i="9"/>
  <c r="D31" i="9"/>
  <c r="R28" i="7"/>
  <c r="T28" i="7"/>
  <c r="N28" i="7"/>
  <c r="P17" i="16"/>
  <c r="N17" i="16"/>
  <c r="L17" i="16"/>
  <c r="J17" i="16"/>
  <c r="H17" i="16"/>
  <c r="F17" i="16"/>
  <c r="D17" i="16"/>
  <c r="D13" i="15" l="1"/>
  <c r="M15" i="16"/>
  <c r="O17" i="16"/>
  <c r="E17" i="16"/>
  <c r="G17" i="16"/>
  <c r="K17" i="16"/>
  <c r="M17" i="16"/>
  <c r="I17" i="16"/>
  <c r="F11" i="15" l="1"/>
  <c r="F12" i="15"/>
  <c r="AL14" i="3"/>
  <c r="AL18" i="3"/>
  <c r="AL22" i="3"/>
  <c r="AL21" i="3"/>
  <c r="AL15" i="3"/>
  <c r="AL19" i="3"/>
  <c r="AL23" i="3"/>
  <c r="AL17" i="3"/>
  <c r="AL25" i="3"/>
  <c r="AL16" i="3"/>
  <c r="AL20" i="3"/>
  <c r="AL24" i="3"/>
  <c r="AA12" i="1"/>
  <c r="AA16" i="1"/>
  <c r="AA20" i="1"/>
  <c r="AL27" i="3"/>
  <c r="AA15" i="1"/>
  <c r="AL26" i="3"/>
  <c r="AA13" i="1"/>
  <c r="AA17" i="1"/>
  <c r="AL28" i="3"/>
  <c r="AA19" i="1"/>
  <c r="AA14" i="1"/>
  <c r="AA18" i="1"/>
  <c r="AA11" i="1"/>
  <c r="AL29" i="3"/>
  <c r="AL13" i="3"/>
  <c r="AF13" i="5"/>
  <c r="H9" i="15"/>
  <c r="T14" i="6"/>
  <c r="T18" i="6"/>
  <c r="T13" i="6"/>
  <c r="T15" i="6"/>
  <c r="T19" i="6"/>
  <c r="T17" i="6"/>
  <c r="T12" i="6"/>
  <c r="T16" i="6"/>
  <c r="H11" i="15"/>
  <c r="H10" i="15"/>
  <c r="H12" i="15"/>
  <c r="AF15" i="5"/>
  <c r="AF14" i="5"/>
  <c r="Q13" i="16"/>
  <c r="T11" i="6"/>
  <c r="T10" i="6"/>
  <c r="Q15" i="16"/>
  <c r="Q17" i="16"/>
  <c r="Q16" i="16"/>
  <c r="Q12" i="16"/>
  <c r="Q14" i="16"/>
  <c r="F13" i="15" l="1"/>
  <c r="AA22" i="1"/>
  <c r="T21" i="6"/>
  <c r="AL31" i="3"/>
  <c r="AF17" i="5"/>
  <c r="H13" i="15"/>
</calcChain>
</file>

<file path=xl/sharedStrings.xml><?xml version="1.0" encoding="utf-8"?>
<sst xmlns="http://schemas.openxmlformats.org/spreadsheetml/2006/main" count="978" uniqueCount="256">
  <si>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</si>
  <si>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</si>
  <si>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</si>
  <si>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</si>
  <si>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</si>
  <si>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</si>
  <si>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</si>
  <si>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</si>
  <si>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</si>
  <si>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</si>
  <si>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</si>
  <si>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</si>
  <si>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</si>
  <si>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</si>
  <si>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</si>
  <si>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</si>
  <si>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</si>
  <si>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</si>
  <si>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</si>
  <si>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</si>
  <si>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</si>
  <si>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</si>
  <si>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</si>
  <si>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</si>
  <si>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</si>
  <si>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</si>
  <si>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</si>
  <si>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</si>
  <si>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</si>
  <si>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</si>
  <si>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</si>
  <si>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</si>
  <si>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</si>
  <si>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</si>
  <si>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</si>
  <si>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</si>
  <si>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</si>
  <si>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</si>
  <si>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</si>
  <si>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</si>
  <si>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</si>
  <si>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</si>
  <si>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</si>
  <si>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</si>
  <si>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</si>
  <si>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</si>
  <si>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</si>
  <si>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</si>
  <si>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</si>
  <si>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</si>
  <si>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</si>
  <si>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</si>
  <si>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</si>
  <si>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</si>
  <si>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</si>
  <si>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</si>
  <si>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</si>
  <si>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</si>
  <si>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</si>
  <si>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</si>
  <si>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</si>
  <si>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</si>
  <si>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</si>
  <si>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</si>
  <si>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</si>
  <si>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</si>
  <si>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</si>
  <si>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</si>
  <si>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</si>
  <si>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</si>
  <si>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</si>
  <si>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</si>
  <si>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</si>
  <si>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</si>
  <si>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</si>
  <si>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</si>
  <si>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</si>
  <si>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</si>
  <si>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</si>
  <si>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</si>
  <si>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</si>
  <si>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</si>
  <si>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</si>
  <si>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</si>
  <si>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</si>
  <si>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</si>
  <si>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</si>
  <si>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</si>
  <si>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</si>
  <si>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</si>
  <si>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</si>
  <si>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</si>
  <si>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</si>
  <si>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</si>
  <si>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</si>
  <si>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</si>
  <si>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</si>
  <si>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</si>
  <si>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</si>
  <si>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</si>
  <si>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</si>
  <si>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</si>
  <si>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</si>
  <si>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</si>
  <si>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</si>
  <si>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</si>
  <si>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اسنادخزانه-م7بودجه00-030912</t>
  </si>
  <si>
    <t>مرابحه عام دولت2-ش.خ سایر0212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</si>
  <si>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</si>
  <si>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</si>
  <si>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</si>
  <si>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</si>
  <si>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</si>
  <si>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</si>
  <si>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</si>
  <si>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</si>
  <si>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</si>
  <si>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</si>
  <si>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</si>
  <si>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</si>
  <si>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</si>
  <si>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</si>
  <si>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</si>
  <si>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</si>
  <si>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</si>
  <si>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</si>
  <si>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</si>
  <si>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اسنادخزانه-م8بودجه00-030919</t>
  </si>
  <si>
    <t>سپرده های بانکی</t>
  </si>
  <si>
    <t>قنداصفهان‌</t>
  </si>
  <si>
    <t>صندوق سرمایه‌گذاری گنجینه الماس بیمه دی</t>
  </si>
  <si>
    <t>داروسازی‌ جابرابن‌حیان‌</t>
  </si>
  <si>
    <t>صنایع پتروشیمی کرمانشاه</t>
  </si>
  <si>
    <t>نفت ایرانول</t>
  </si>
  <si>
    <t>کشت و دامداری فکا</t>
  </si>
  <si>
    <t>اسنادخزانه-م15بودجه98-010406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</si>
  <si>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</si>
  <si>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</si>
  <si>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</si>
  <si>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</si>
  <si>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</si>
  <si>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</si>
  <si>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  گواهی سپرده بلندمدت بانک ایران زمین به تاریخ1403/04/23</t>
  </si>
  <si>
    <t>گواهی سپرده بلند مدت به تاریخ 1402/04/19</t>
  </si>
  <si>
    <t>0402730625007</t>
  </si>
  <si>
    <t xml:space="preserve">بانک ایران زمین انقلاب </t>
  </si>
  <si>
    <t>114-912-1396301-2</t>
  </si>
  <si>
    <t>0403214639000</t>
  </si>
  <si>
    <t>114-912-1396301-3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</si>
  <si>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</si>
  <si>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</si>
  <si>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</si>
  <si>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</si>
  <si>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</si>
  <si>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</si>
  <si>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</si>
  <si>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</si>
  <si>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</si>
  <si>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</si>
  <si>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</si>
  <si>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</si>
  <si>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0201283319005</t>
  </si>
  <si>
    <t>1401/02/20</t>
  </si>
  <si>
    <t>1401/02/11</t>
  </si>
  <si>
    <t>1401/04/14</t>
  </si>
  <si>
    <t>1401/04/15</t>
  </si>
  <si>
    <t>1401/03/28</t>
  </si>
  <si>
    <t>1401/04/29</t>
  </si>
  <si>
    <t>1401/04/30</t>
  </si>
  <si>
    <t>اسنادخزانه-م17بودجه99-010226</t>
  </si>
  <si>
    <t>اسنادخزانه-م16بودجه98-010503</t>
  </si>
  <si>
    <t>سیمرغ</t>
  </si>
  <si>
    <t>ریل پرداز نو آفرین</t>
  </si>
  <si>
    <t>معین برای سایر درآمدهای تنزیل سود بانک</t>
  </si>
  <si>
    <t>معین برای سایر درآمدهای تنزیل سود سهام</t>
  </si>
  <si>
    <t>پالایش نفت لاوان</t>
  </si>
  <si>
    <t>اسناد خزانه-م9بودجه00-031101</t>
  </si>
  <si>
    <t>114-840-1396301-2</t>
  </si>
  <si>
    <t>1401/05/04</t>
  </si>
  <si>
    <t>0.00%</t>
  </si>
  <si>
    <t>1401/05/11</t>
  </si>
  <si>
    <t>پتروشیمی خراسان</t>
  </si>
  <si>
    <t>کیمیدارو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</si>
  <si>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</si>
  <si>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</si>
  <si>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</si>
  <si>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</si>
  <si>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</si>
  <si>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</si>
  <si>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</si>
  <si>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</si>
  <si>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 خزانه-م10بودجه00-031115</t>
  </si>
  <si>
    <t>1400/06/07</t>
  </si>
  <si>
    <t>1403/11/15</t>
  </si>
  <si>
    <t>اسنادخزانه-م4بودجه00-030522</t>
  </si>
  <si>
    <t>اسنادخزانه-م3بودجه00-030418</t>
  </si>
  <si>
    <t>گواهی سپرده بانک آینده 1401/06/14</t>
  </si>
  <si>
    <t>1402/06/14</t>
  </si>
  <si>
    <t>گواهی سپرده خاورمیانه 1401/06/10</t>
  </si>
  <si>
    <t>1402/06/10</t>
  </si>
  <si>
    <t>گواهی سپرده  بانک سامان  1401/06/09</t>
  </si>
  <si>
    <t>1402/06/09</t>
  </si>
  <si>
    <t>گواهی سپرده بلندمدت بانک آینده 1401/06/14</t>
  </si>
  <si>
    <t>گواهی سپرده بلندمدت بانک خاورمیانه 1401/06/10</t>
  </si>
  <si>
    <t>گواهی سپرده بانک سامان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</si>
  <si>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</si>
  <si>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</si>
  <si>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</si>
  <si>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</si>
  <si>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</si>
  <si>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</si>
  <si>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</si>
  <si>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</si>
  <si>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-2.00%</t>
  </si>
  <si>
    <t>پویا زرکان آق دره</t>
  </si>
  <si>
    <t>کنترل نوسانات قیمت</t>
  </si>
  <si>
    <t>1401/09/30</t>
  </si>
  <si>
    <t>صندوق س. ارزش پاداش-د</t>
  </si>
  <si>
    <t>1400/03/11</t>
  </si>
  <si>
    <t>1403/05/22</t>
  </si>
  <si>
    <t>برای ماه منتهی به 1401/10/30</t>
  </si>
  <si>
    <t>1401/10/30</t>
  </si>
  <si>
    <t>از ابتدای سال مالی تا 1401/10/30</t>
  </si>
  <si>
    <t>اسناد خزانه-م1بودجه01-040326</t>
  </si>
  <si>
    <t>1401/02/26</t>
  </si>
  <si>
    <t>1404/03/25</t>
  </si>
  <si>
    <t>گام بانک صادرات ایران0207</t>
  </si>
  <si>
    <t>1401/04/01</t>
  </si>
  <si>
    <t>1402/07/30</t>
  </si>
  <si>
    <t>اسنادخزانه-م3بودجه99-011110</t>
  </si>
  <si>
    <t>1399/06/22</t>
  </si>
  <si>
    <t>1401/11/10</t>
  </si>
  <si>
    <t>اسناد خزانه-م3بودجه01-040520</t>
  </si>
  <si>
    <t>1401/05/18</t>
  </si>
  <si>
    <t>1404/05/18</t>
  </si>
  <si>
    <t>1403/04/18</t>
  </si>
  <si>
    <t>1403/07/23</t>
  </si>
  <si>
    <t>اسنادخزانه-م2بودجه99-011019</t>
  </si>
  <si>
    <t>1399/06/19</t>
  </si>
  <si>
    <t>1401/10/19</t>
  </si>
  <si>
    <t>اسنادخزانه-م9بودجه99-020316</t>
  </si>
  <si>
    <t>1399/10/15</t>
  </si>
  <si>
    <t>1402/03/16</t>
  </si>
  <si>
    <t>-4.02%</t>
  </si>
  <si>
    <t>-3.93%</t>
  </si>
  <si>
    <t>-3.74%</t>
  </si>
  <si>
    <t>-4.22%</t>
  </si>
  <si>
    <t>22.76%</t>
  </si>
  <si>
    <t>24.28%</t>
  </si>
  <si>
    <t>6.63%</t>
  </si>
  <si>
    <t>5.89%</t>
  </si>
  <si>
    <t>17.22%</t>
  </si>
  <si>
    <t>8.62%</t>
  </si>
  <si>
    <t>4.14%</t>
  </si>
  <si>
    <t>-3.27%</t>
  </si>
  <si>
    <t>12.81%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</si>
</sst>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10" fontId="4" fillId="0" borderId="4" xfId="2" applyNumberFormat="1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12</xdr:col>
      <xdr:colOff>581025</xdr:colOff>
      <xdr:row>33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F80191-9E6D-C6CD-A6FC-1E2D0441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5" y="19051"/>
          <a:ext cx="7639050" cy="1027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Normal="100" zoomScaleSheetLayoutView="100" workbookViewId="0">
      <selection activeCell="Q18" sqref="Q18"/>
    </sheetView>
  </sheetViews>
  <sheetFormatPr defaultRowHeight="24" x14ac:dyDescent="0.6"/>
  <cols>
    <col min="1" max="1" width="7.28515625" style="27" customWidth="1"/>
    <col min="2" max="8" width="8.85546875" style="27" customWidth="1"/>
    <col min="9" max="16384" width="9.140625" style="27"/>
  </cols>
  <sheetData>
    <row r="5" spans="2:10" s="96" customFormat="1" ht="30" x14ac:dyDescent="0.25">
      <c r="B5" s="101"/>
      <c r="C5" s="101"/>
      <c r="D5" s="101"/>
      <c r="E5" s="101"/>
      <c r="F5" s="101"/>
      <c r="G5" s="101"/>
      <c r="H5" s="101"/>
      <c r="I5" s="98"/>
    </row>
    <row r="6" spans="2:10" s="96" customFormat="1" ht="30" x14ac:dyDescent="0.25">
      <c r="B6" s="101"/>
      <c r="C6" s="101"/>
      <c r="D6" s="101"/>
      <c r="E6" s="101"/>
      <c r="F6" s="101"/>
      <c r="G6" s="101"/>
      <c r="H6" s="101"/>
      <c r="I6" s="98"/>
    </row>
    <row r="7" spans="2:10" s="96" customFormat="1" ht="30" x14ac:dyDescent="0.25">
      <c r="B7" s="101"/>
      <c r="C7" s="101"/>
      <c r="D7" s="101"/>
      <c r="E7" s="101"/>
      <c r="F7" s="101"/>
      <c r="G7" s="101"/>
      <c r="H7" s="101"/>
      <c r="I7" s="98"/>
    </row>
    <row r="11" spans="2:10" ht="24" customHeight="1" x14ac:dyDescent="0.6">
      <c r="B11" s="100"/>
      <c r="C11" s="100"/>
      <c r="D11" s="100"/>
      <c r="E11" s="100"/>
      <c r="F11" s="100"/>
      <c r="G11" s="100"/>
      <c r="H11" s="100"/>
    </row>
    <row r="12" spans="2:10" ht="24" customHeight="1" x14ac:dyDescent="0.6">
      <c r="B12" s="100"/>
      <c r="C12" s="100"/>
      <c r="D12" s="100"/>
      <c r="E12" s="100"/>
      <c r="F12" s="100"/>
      <c r="G12" s="100"/>
      <c r="H12" s="100"/>
    </row>
    <row r="13" spans="2:10" ht="24" customHeight="1" x14ac:dyDescent="0.6">
      <c r="B13" s="100"/>
      <c r="C13" s="100"/>
      <c r="D13" s="100"/>
      <c r="E13" s="100"/>
      <c r="F13" s="100"/>
      <c r="G13" s="100"/>
      <c r="H13" s="100"/>
    </row>
    <row r="14" spans="2:10" ht="24" customHeight="1" x14ac:dyDescent="0.6">
      <c r="B14" s="100"/>
      <c r="C14" s="100"/>
      <c r="D14" s="100"/>
      <c r="E14" s="100"/>
      <c r="F14" s="100"/>
      <c r="G14" s="100"/>
      <c r="H14" s="100"/>
      <c r="I14" s="97"/>
      <c r="J14" s="97"/>
    </row>
    <row r="15" spans="2:10" ht="24" customHeight="1" x14ac:dyDescent="0.6">
      <c r="B15" s="100"/>
      <c r="C15" s="100"/>
      <c r="D15" s="100"/>
      <c r="E15" s="100"/>
      <c r="F15" s="100"/>
      <c r="G15" s="100"/>
      <c r="H15" s="100"/>
      <c r="I15" s="97"/>
      <c r="J15" s="97"/>
    </row>
    <row r="16" spans="2:10" ht="24" customHeight="1" x14ac:dyDescent="0.6">
      <c r="B16" s="100"/>
      <c r="C16" s="100"/>
      <c r="D16" s="100"/>
      <c r="E16" s="100"/>
      <c r="F16" s="100"/>
      <c r="G16" s="100"/>
      <c r="H16" s="100"/>
      <c r="I16" s="97"/>
      <c r="J16" s="97"/>
    </row>
    <row r="17" spans="2:10" ht="24" customHeight="1" x14ac:dyDescent="0.6">
      <c r="B17" s="100"/>
      <c r="C17" s="100"/>
      <c r="D17" s="100"/>
      <c r="E17" s="100"/>
      <c r="F17" s="100"/>
      <c r="G17" s="100"/>
      <c r="H17" s="100"/>
      <c r="I17" s="97"/>
      <c r="J17" s="97"/>
    </row>
    <row r="18" spans="2:10" ht="24" customHeight="1" x14ac:dyDescent="0.6">
      <c r="B18" s="100"/>
      <c r="C18" s="100"/>
      <c r="D18" s="100"/>
      <c r="E18" s="100"/>
      <c r="F18" s="100"/>
      <c r="G18" s="100"/>
      <c r="H18" s="100"/>
      <c r="I18" s="97"/>
      <c r="J18" s="97"/>
    </row>
    <row r="19" spans="2:10" x14ac:dyDescent="0.6">
      <c r="B19" s="97"/>
      <c r="C19" s="97"/>
      <c r="D19" s="97"/>
      <c r="E19" s="97"/>
      <c r="F19" s="97"/>
      <c r="G19" s="97"/>
      <c r="H19" s="97"/>
      <c r="I19" s="97"/>
      <c r="J19" s="97"/>
    </row>
    <row r="20" spans="2:10" x14ac:dyDescent="0.6">
      <c r="B20" s="97"/>
      <c r="C20" s="97"/>
      <c r="D20" s="97"/>
      <c r="E20" s="97"/>
      <c r="F20" s="97"/>
      <c r="I20" s="97"/>
      <c r="J20" s="97"/>
    </row>
    <row r="21" spans="2:10" x14ac:dyDescent="0.6">
      <c r="B21" s="97"/>
      <c r="C21" s="97"/>
      <c r="D21" s="97"/>
      <c r="E21" s="97"/>
      <c r="F21" s="97"/>
      <c r="I21" s="97"/>
      <c r="J21" s="97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1"/>
  <sheetViews>
    <sheetView rightToLeft="1" view="pageBreakPreview" zoomScale="60" zoomScaleNormal="100" workbookViewId="0">
      <selection activeCell="N19" sqref="N19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2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45" t="s">
        <v>130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2:28" ht="27" customHeight="1" x14ac:dyDescent="0.25">
      <c r="B3" s="145" t="s">
        <v>49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2:28" ht="27" customHeight="1" x14ac:dyDescent="0.25">
      <c r="B4" s="145" t="s">
        <v>220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44" t="s">
        <v>50</v>
      </c>
      <c r="C8" s="144" t="s">
        <v>50</v>
      </c>
      <c r="D8" s="144" t="s">
        <v>50</v>
      </c>
      <c r="E8" s="144" t="s">
        <v>50</v>
      </c>
      <c r="F8" s="144" t="s">
        <v>50</v>
      </c>
      <c r="G8" s="144" t="s">
        <v>50</v>
      </c>
      <c r="H8" s="144" t="s">
        <v>50</v>
      </c>
      <c r="J8" s="144" t="s">
        <v>51</v>
      </c>
      <c r="K8" s="144" t="s">
        <v>51</v>
      </c>
      <c r="L8" s="144" t="s">
        <v>51</v>
      </c>
      <c r="M8" s="144" t="s">
        <v>51</v>
      </c>
      <c r="N8" s="144" t="s">
        <v>51</v>
      </c>
      <c r="P8" s="144" t="s">
        <v>52</v>
      </c>
      <c r="Q8" s="144" t="s">
        <v>52</v>
      </c>
      <c r="R8" s="144" t="s">
        <v>52</v>
      </c>
      <c r="S8" s="144" t="s">
        <v>52</v>
      </c>
      <c r="T8" s="144" t="s">
        <v>52</v>
      </c>
    </row>
    <row r="9" spans="2:28" s="39" customFormat="1" ht="58.5" customHeight="1" x14ac:dyDescent="0.25">
      <c r="B9" s="143" t="s">
        <v>53</v>
      </c>
      <c r="C9" s="42"/>
      <c r="D9" s="143" t="s">
        <v>54</v>
      </c>
      <c r="E9" s="42"/>
      <c r="F9" s="143" t="s">
        <v>27</v>
      </c>
      <c r="G9" s="42"/>
      <c r="H9" s="143" t="s">
        <v>28</v>
      </c>
      <c r="J9" s="143" t="s">
        <v>55</v>
      </c>
      <c r="K9" s="42"/>
      <c r="L9" s="143" t="s">
        <v>56</v>
      </c>
      <c r="M9" s="42"/>
      <c r="N9" s="143" t="s">
        <v>57</v>
      </c>
      <c r="P9" s="143" t="s">
        <v>55</v>
      </c>
      <c r="Q9" s="42"/>
      <c r="R9" s="143" t="s">
        <v>56</v>
      </c>
      <c r="S9" s="42"/>
      <c r="T9" s="143" t="s">
        <v>57</v>
      </c>
    </row>
    <row r="10" spans="2:28" s="37" customFormat="1" ht="21.75" customHeight="1" x14ac:dyDescent="0.25">
      <c r="B10" s="37" t="s">
        <v>107</v>
      </c>
      <c r="D10" s="38" t="s">
        <v>58</v>
      </c>
      <c r="F10" s="37" t="s">
        <v>108</v>
      </c>
      <c r="H10" s="38">
        <v>18</v>
      </c>
      <c r="J10" s="40">
        <v>0</v>
      </c>
      <c r="K10" s="41"/>
      <c r="L10" s="40" t="s">
        <v>58</v>
      </c>
      <c r="M10" s="41"/>
      <c r="N10" s="40">
        <v>0</v>
      </c>
      <c r="O10" s="41"/>
      <c r="P10" s="40">
        <v>6177542225</v>
      </c>
      <c r="Q10" s="41"/>
      <c r="R10" s="40" t="s">
        <v>58</v>
      </c>
      <c r="S10" s="41"/>
      <c r="T10" s="40">
        <v>6177542225</v>
      </c>
    </row>
    <row r="11" spans="2:28" s="37" customFormat="1" ht="21.75" customHeight="1" x14ac:dyDescent="0.25">
      <c r="B11" s="37" t="s">
        <v>183</v>
      </c>
      <c r="D11" s="38" t="s">
        <v>58</v>
      </c>
      <c r="F11" s="37" t="s">
        <v>185</v>
      </c>
      <c r="H11" s="38">
        <v>18</v>
      </c>
      <c r="J11" s="40">
        <v>572989932</v>
      </c>
      <c r="K11" s="41"/>
      <c r="L11" s="40" t="s">
        <v>58</v>
      </c>
      <c r="M11" s="41"/>
      <c r="N11" s="40">
        <v>572989932</v>
      </c>
      <c r="O11" s="41"/>
      <c r="P11" s="40">
        <v>2582513946</v>
      </c>
      <c r="Q11" s="41"/>
      <c r="R11" s="40" t="s">
        <v>58</v>
      </c>
      <c r="S11" s="41"/>
      <c r="T11" s="40">
        <v>2582513946</v>
      </c>
    </row>
    <row r="12" spans="2:28" s="37" customFormat="1" ht="21.75" customHeight="1" x14ac:dyDescent="0.25">
      <c r="B12" s="37" t="s">
        <v>110</v>
      </c>
      <c r="D12" s="38">
        <v>21</v>
      </c>
      <c r="F12" s="37" t="s">
        <v>58</v>
      </c>
      <c r="H12" s="38">
        <v>18</v>
      </c>
      <c r="J12" s="40">
        <v>0</v>
      </c>
      <c r="K12" s="41"/>
      <c r="L12" s="40">
        <v>0</v>
      </c>
      <c r="M12" s="41"/>
      <c r="N12" s="40">
        <v>0</v>
      </c>
      <c r="O12" s="41"/>
      <c r="P12" s="40">
        <v>1025156210</v>
      </c>
      <c r="Q12" s="41"/>
      <c r="R12" s="40">
        <v>0</v>
      </c>
      <c r="S12" s="41"/>
      <c r="T12" s="40">
        <v>1025156210</v>
      </c>
    </row>
    <row r="13" spans="2:28" s="37" customFormat="1" ht="21.75" customHeight="1" x14ac:dyDescent="0.25">
      <c r="B13" s="37" t="s">
        <v>186</v>
      </c>
      <c r="D13" s="38" t="s">
        <v>58</v>
      </c>
      <c r="F13" s="37" t="s">
        <v>187</v>
      </c>
      <c r="H13" s="38">
        <v>18</v>
      </c>
      <c r="J13" s="40">
        <v>76747</v>
      </c>
      <c r="K13" s="41"/>
      <c r="L13" s="40" t="s">
        <v>58</v>
      </c>
      <c r="M13" s="41"/>
      <c r="N13" s="40">
        <v>76747</v>
      </c>
      <c r="O13" s="41"/>
      <c r="P13" s="40">
        <v>810592184</v>
      </c>
      <c r="Q13" s="41"/>
      <c r="R13" s="40" t="s">
        <v>58</v>
      </c>
      <c r="S13" s="41"/>
      <c r="T13" s="40">
        <v>810592184</v>
      </c>
    </row>
    <row r="14" spans="2:28" s="37" customFormat="1" ht="21.75" customHeight="1" x14ac:dyDescent="0.25">
      <c r="B14" s="37" t="s">
        <v>145</v>
      </c>
      <c r="D14" s="38">
        <v>25</v>
      </c>
      <c r="F14" s="37" t="s">
        <v>58</v>
      </c>
      <c r="H14" s="38">
        <v>18</v>
      </c>
      <c r="J14" s="40">
        <v>0</v>
      </c>
      <c r="K14" s="41"/>
      <c r="L14" s="40">
        <v>0</v>
      </c>
      <c r="M14" s="41"/>
      <c r="N14" s="40">
        <v>0</v>
      </c>
      <c r="O14" s="41"/>
      <c r="P14" s="40">
        <v>806295893</v>
      </c>
      <c r="Q14" s="41"/>
      <c r="R14" s="40">
        <v>0</v>
      </c>
      <c r="S14" s="41"/>
      <c r="T14" s="40">
        <v>806295893</v>
      </c>
    </row>
    <row r="15" spans="2:28" s="37" customFormat="1" ht="21.75" customHeight="1" x14ac:dyDescent="0.25">
      <c r="B15" s="37" t="s">
        <v>138</v>
      </c>
      <c r="D15" s="38" t="s">
        <v>58</v>
      </c>
      <c r="F15" s="37" t="s">
        <v>140</v>
      </c>
      <c r="H15" s="38">
        <v>18</v>
      </c>
      <c r="J15" s="40">
        <v>84097374</v>
      </c>
      <c r="K15" s="41"/>
      <c r="L15" s="40" t="s">
        <v>58</v>
      </c>
      <c r="M15" s="41"/>
      <c r="N15" s="40">
        <v>84097374</v>
      </c>
      <c r="O15" s="41"/>
      <c r="P15" s="40">
        <v>715479090</v>
      </c>
      <c r="Q15" s="41"/>
      <c r="R15" s="40" t="s">
        <v>58</v>
      </c>
      <c r="S15" s="41"/>
      <c r="T15" s="40">
        <v>715479090</v>
      </c>
    </row>
    <row r="16" spans="2:28" s="37" customFormat="1" ht="21.75" customHeight="1" x14ac:dyDescent="0.25">
      <c r="B16" s="37" t="s">
        <v>110</v>
      </c>
      <c r="D16" s="38">
        <v>9</v>
      </c>
      <c r="F16" s="37" t="s">
        <v>58</v>
      </c>
      <c r="H16" s="38">
        <v>18</v>
      </c>
      <c r="J16" s="40">
        <v>0</v>
      </c>
      <c r="K16" s="41"/>
      <c r="L16" s="40">
        <v>0</v>
      </c>
      <c r="M16" s="41"/>
      <c r="N16" s="40">
        <v>0</v>
      </c>
      <c r="O16" s="41"/>
      <c r="P16" s="40">
        <v>291017928</v>
      </c>
      <c r="Q16" s="41"/>
      <c r="R16" s="40">
        <v>0</v>
      </c>
      <c r="S16" s="41"/>
      <c r="T16" s="40">
        <v>291017928</v>
      </c>
    </row>
    <row r="17" spans="2:20" s="37" customFormat="1" ht="21.75" customHeight="1" x14ac:dyDescent="0.25">
      <c r="B17" s="37" t="s">
        <v>114</v>
      </c>
      <c r="D17" s="38">
        <v>9</v>
      </c>
      <c r="F17" s="37" t="s">
        <v>58</v>
      </c>
      <c r="H17" s="38">
        <v>18</v>
      </c>
      <c r="J17" s="40">
        <v>0</v>
      </c>
      <c r="K17" s="41"/>
      <c r="L17" s="40">
        <v>0</v>
      </c>
      <c r="M17" s="41"/>
      <c r="N17" s="40">
        <v>0</v>
      </c>
      <c r="O17" s="41"/>
      <c r="P17" s="40">
        <v>178898063</v>
      </c>
      <c r="Q17" s="41"/>
      <c r="R17" s="40">
        <v>0</v>
      </c>
      <c r="S17" s="41"/>
      <c r="T17" s="40">
        <v>178898063</v>
      </c>
    </row>
    <row r="18" spans="2:20" s="37" customFormat="1" ht="21.75" customHeight="1" x14ac:dyDescent="0.25">
      <c r="B18" s="37" t="s">
        <v>110</v>
      </c>
      <c r="D18" s="38">
        <v>30</v>
      </c>
      <c r="F18" s="37" t="s">
        <v>58</v>
      </c>
      <c r="H18" s="38">
        <v>0</v>
      </c>
      <c r="J18" s="40">
        <v>-5790</v>
      </c>
      <c r="K18" s="41"/>
      <c r="L18" s="40">
        <v>0</v>
      </c>
      <c r="M18" s="41"/>
      <c r="N18" s="40">
        <v>-5790</v>
      </c>
      <c r="O18" s="41"/>
      <c r="P18" s="40">
        <v>26203108</v>
      </c>
      <c r="Q18" s="41"/>
      <c r="R18" s="40">
        <v>0</v>
      </c>
      <c r="S18" s="41"/>
      <c r="T18" s="40">
        <v>26203108</v>
      </c>
    </row>
    <row r="19" spans="2:20" s="37" customFormat="1" ht="21.75" customHeight="1" x14ac:dyDescent="0.25">
      <c r="B19" s="37" t="s">
        <v>205</v>
      </c>
      <c r="D19" s="38">
        <v>9</v>
      </c>
      <c r="F19" s="37" t="s">
        <v>58</v>
      </c>
      <c r="H19" s="38">
        <v>0</v>
      </c>
      <c r="J19" s="40">
        <v>6520496</v>
      </c>
      <c r="K19" s="41"/>
      <c r="L19" s="40">
        <v>0</v>
      </c>
      <c r="M19" s="41"/>
      <c r="N19" s="40">
        <v>6520496</v>
      </c>
      <c r="O19" s="41"/>
      <c r="P19" s="40">
        <v>8041409</v>
      </c>
      <c r="Q19" s="41"/>
      <c r="R19" s="40">
        <v>0</v>
      </c>
      <c r="S19" s="41"/>
      <c r="T19" s="40">
        <v>8041409</v>
      </c>
    </row>
    <row r="20" spans="2:20" s="37" customFormat="1" ht="21.75" customHeight="1" x14ac:dyDescent="0.25">
      <c r="B20" s="37" t="s">
        <v>114</v>
      </c>
      <c r="D20" s="38">
        <v>3</v>
      </c>
      <c r="F20" s="37" t="s">
        <v>58</v>
      </c>
      <c r="H20" s="38">
        <v>0</v>
      </c>
      <c r="J20" s="40">
        <v>75207</v>
      </c>
      <c r="K20" s="41"/>
      <c r="L20" s="40">
        <v>0</v>
      </c>
      <c r="M20" s="41"/>
      <c r="N20" s="40">
        <v>75207</v>
      </c>
      <c r="O20" s="41"/>
      <c r="P20" s="40">
        <v>2648080</v>
      </c>
      <c r="Q20" s="41"/>
      <c r="R20" s="40">
        <v>0</v>
      </c>
      <c r="S20" s="41"/>
      <c r="T20" s="40">
        <v>2648080</v>
      </c>
    </row>
    <row r="21" spans="2:20" s="37" customFormat="1" ht="21.75" customHeight="1" x14ac:dyDescent="0.25">
      <c r="B21" s="37" t="s">
        <v>115</v>
      </c>
      <c r="D21" s="38">
        <v>16</v>
      </c>
      <c r="F21" s="37" t="s">
        <v>58</v>
      </c>
      <c r="H21" s="38">
        <v>0</v>
      </c>
      <c r="J21" s="40">
        <v>55840</v>
      </c>
      <c r="K21" s="41"/>
      <c r="L21" s="40">
        <v>0</v>
      </c>
      <c r="M21" s="41"/>
      <c r="N21" s="40">
        <v>55840</v>
      </c>
      <c r="O21" s="41"/>
      <c r="P21" s="40">
        <v>564929</v>
      </c>
      <c r="Q21" s="41"/>
      <c r="R21" s="40">
        <v>0</v>
      </c>
      <c r="S21" s="41"/>
      <c r="T21" s="40">
        <v>564929</v>
      </c>
    </row>
    <row r="22" spans="2:20" s="37" customFormat="1" ht="21.75" customHeight="1" x14ac:dyDescent="0.25">
      <c r="B22" s="37" t="s">
        <v>157</v>
      </c>
      <c r="D22" s="38">
        <v>24</v>
      </c>
      <c r="F22" s="37" t="s">
        <v>58</v>
      </c>
      <c r="H22" s="38">
        <v>0</v>
      </c>
      <c r="J22" s="40">
        <v>19933</v>
      </c>
      <c r="K22" s="41"/>
      <c r="L22" s="40">
        <v>0</v>
      </c>
      <c r="M22" s="41"/>
      <c r="N22" s="40">
        <v>19933</v>
      </c>
      <c r="O22" s="41"/>
      <c r="P22" s="40">
        <v>236530</v>
      </c>
      <c r="Q22" s="41"/>
      <c r="R22" s="40">
        <v>0</v>
      </c>
      <c r="S22" s="41"/>
      <c r="T22" s="40">
        <v>236530</v>
      </c>
    </row>
    <row r="23" spans="2:20" s="37" customFormat="1" ht="21.75" customHeight="1" x14ac:dyDescent="0.25">
      <c r="B23" s="37" t="s">
        <v>110</v>
      </c>
      <c r="D23" s="38">
        <v>19</v>
      </c>
      <c r="F23" s="37" t="s">
        <v>58</v>
      </c>
      <c r="H23" s="38">
        <v>18</v>
      </c>
      <c r="J23" s="40">
        <v>28598</v>
      </c>
      <c r="K23" s="41"/>
      <c r="L23" s="40">
        <v>0</v>
      </c>
      <c r="M23" s="41"/>
      <c r="N23" s="40">
        <v>28598</v>
      </c>
      <c r="O23" s="41"/>
      <c r="P23" s="40">
        <v>209310</v>
      </c>
      <c r="Q23" s="41"/>
      <c r="R23" s="40">
        <v>55</v>
      </c>
      <c r="S23" s="41"/>
      <c r="T23" s="40">
        <v>209255</v>
      </c>
    </row>
    <row r="24" spans="2:20" s="37" customFormat="1" ht="21.75" customHeight="1" x14ac:dyDescent="0.25">
      <c r="B24" s="37" t="s">
        <v>149</v>
      </c>
      <c r="D24" s="38">
        <v>15</v>
      </c>
      <c r="F24" s="37" t="s">
        <v>58</v>
      </c>
      <c r="H24" s="38">
        <v>0</v>
      </c>
      <c r="J24" s="40">
        <v>1589</v>
      </c>
      <c r="K24" s="41"/>
      <c r="L24" s="40">
        <v>0</v>
      </c>
      <c r="M24" s="41"/>
      <c r="N24" s="40">
        <v>1589</v>
      </c>
      <c r="O24" s="41"/>
      <c r="P24" s="40">
        <v>117368</v>
      </c>
      <c r="Q24" s="41"/>
      <c r="R24" s="40">
        <v>0</v>
      </c>
      <c r="S24" s="41"/>
      <c r="T24" s="40">
        <v>117368</v>
      </c>
    </row>
    <row r="25" spans="2:20" s="37" customFormat="1" ht="21.75" customHeight="1" x14ac:dyDescent="0.25">
      <c r="B25" s="37" t="s">
        <v>208</v>
      </c>
      <c r="D25" s="38">
        <v>9</v>
      </c>
      <c r="F25" s="37" t="s">
        <v>58</v>
      </c>
      <c r="H25" s="38">
        <v>0</v>
      </c>
      <c r="J25" s="40">
        <v>2248</v>
      </c>
      <c r="K25" s="41"/>
      <c r="L25" s="40">
        <v>0</v>
      </c>
      <c r="M25" s="41"/>
      <c r="N25" s="40">
        <v>2248</v>
      </c>
      <c r="O25" s="41"/>
      <c r="P25" s="40">
        <v>7191</v>
      </c>
      <c r="Q25" s="41"/>
      <c r="R25" s="40">
        <v>0</v>
      </c>
      <c r="S25" s="41"/>
      <c r="T25" s="40">
        <v>7191</v>
      </c>
    </row>
    <row r="26" spans="2:20" s="37" customFormat="1" ht="21.75" customHeight="1" x14ac:dyDescent="0.25">
      <c r="B26" s="37" t="s">
        <v>113</v>
      </c>
      <c r="D26" s="38">
        <v>17</v>
      </c>
      <c r="F26" s="37" t="s">
        <v>58</v>
      </c>
      <c r="H26" s="38">
        <v>0</v>
      </c>
      <c r="J26" s="40">
        <v>0</v>
      </c>
      <c r="K26" s="41"/>
      <c r="L26" s="40">
        <v>0</v>
      </c>
      <c r="M26" s="41"/>
      <c r="N26" s="40">
        <v>0</v>
      </c>
      <c r="O26" s="41"/>
      <c r="P26" s="40">
        <v>4109</v>
      </c>
      <c r="Q26" s="41"/>
      <c r="R26" s="40">
        <v>0</v>
      </c>
      <c r="S26" s="41"/>
      <c r="T26" s="40">
        <v>4109</v>
      </c>
    </row>
    <row r="27" spans="2:20" s="37" customFormat="1" ht="21.75" customHeight="1" x14ac:dyDescent="0.25">
      <c r="D27" s="38"/>
      <c r="H27" s="38"/>
      <c r="J27" s="40"/>
      <c r="K27" s="41"/>
      <c r="L27" s="40"/>
      <c r="M27" s="41"/>
      <c r="N27" s="40"/>
      <c r="O27" s="41"/>
      <c r="P27" s="40"/>
      <c r="Q27" s="41"/>
      <c r="R27" s="40"/>
      <c r="S27" s="41"/>
      <c r="T27" s="40"/>
    </row>
    <row r="28" spans="2:20" s="37" customFormat="1" ht="21.75" customHeight="1" thickBot="1" x14ac:dyDescent="0.3">
      <c r="B28" s="146" t="s">
        <v>87</v>
      </c>
      <c r="C28" s="146"/>
      <c r="D28" s="146"/>
      <c r="E28" s="146"/>
      <c r="F28" s="146"/>
      <c r="G28" s="146"/>
      <c r="H28" s="146"/>
      <c r="J28" s="44">
        <f>SUM(J10:J26)</f>
        <v>663862174</v>
      </c>
      <c r="L28" s="44">
        <f>SUM(L10:L26)</f>
        <v>0</v>
      </c>
      <c r="N28" s="44">
        <f>SUM(N10:N26)</f>
        <v>663862174</v>
      </c>
      <c r="P28" s="44">
        <f>SUM(P10:P26)</f>
        <v>12625527573</v>
      </c>
      <c r="R28" s="44">
        <f>SUM(R10:R26)</f>
        <v>55</v>
      </c>
      <c r="T28" s="44">
        <f>SUM(T10:T26)</f>
        <v>12625527518</v>
      </c>
    </row>
    <row r="29" spans="2:20" ht="21.75" customHeight="1" thickTop="1" x14ac:dyDescent="0.25"/>
    <row r="31" spans="2:20" ht="21.75" customHeight="1" x14ac:dyDescent="0.25">
      <c r="J31" s="68">
        <v>9</v>
      </c>
    </row>
  </sheetData>
  <sortState xmlns:xlrd2="http://schemas.microsoft.com/office/spreadsheetml/2017/richdata2" ref="B10:T26">
    <sortCondition descending="1" ref="T10:T26"/>
  </sortState>
  <mergeCells count="17">
    <mergeCell ref="B28:H2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rintOptions horizontalCentered="1" verticalCentered="1"/>
  <pageMargins left="0.2" right="0.2" top="0" bottom="0" header="0" footer="0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2"/>
  <sheetViews>
    <sheetView rightToLeft="1" view="pageBreakPreview" zoomScale="60" zoomScaleNormal="60" workbookViewId="0">
      <selection activeCell="V28" sqref="V10:V28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3" x14ac:dyDescent="0.55000000000000004">
      <c r="B2" s="131" t="s">
        <v>130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2:28" ht="33" x14ac:dyDescent="0.55000000000000004">
      <c r="B3" s="131" t="s">
        <v>49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2:28" ht="33" x14ac:dyDescent="0.55000000000000004">
      <c r="B4" s="131" t="s">
        <v>220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7" spans="2:28" s="2" customFormat="1" ht="30" x14ac:dyDescent="0.55000000000000004">
      <c r="B7" s="14" t="s">
        <v>120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19" t="s">
        <v>1</v>
      </c>
      <c r="D8" s="120" t="s">
        <v>51</v>
      </c>
      <c r="E8" s="120" t="s">
        <v>51</v>
      </c>
      <c r="F8" s="120" t="s">
        <v>51</v>
      </c>
      <c r="G8" s="120" t="s">
        <v>51</v>
      </c>
      <c r="H8" s="120" t="s">
        <v>51</v>
      </c>
      <c r="I8" s="120" t="s">
        <v>51</v>
      </c>
      <c r="J8" s="120" t="s">
        <v>51</v>
      </c>
      <c r="K8" s="120" t="s">
        <v>51</v>
      </c>
      <c r="L8" s="120" t="s">
        <v>51</v>
      </c>
      <c r="N8" s="120" t="s">
        <v>52</v>
      </c>
      <c r="O8" s="120" t="s">
        <v>52</v>
      </c>
      <c r="P8" s="120" t="s">
        <v>52</v>
      </c>
      <c r="Q8" s="120" t="s">
        <v>52</v>
      </c>
      <c r="R8" s="120" t="s">
        <v>52</v>
      </c>
      <c r="S8" s="120" t="s">
        <v>52</v>
      </c>
      <c r="T8" s="120" t="s">
        <v>52</v>
      </c>
      <c r="U8" s="120" t="s">
        <v>52</v>
      </c>
      <c r="V8" s="120" t="s">
        <v>52</v>
      </c>
    </row>
    <row r="9" spans="2:28" s="49" customFormat="1" ht="55.5" customHeight="1" x14ac:dyDescent="0.25">
      <c r="B9" s="119" t="s">
        <v>1</v>
      </c>
      <c r="D9" s="147" t="s">
        <v>72</v>
      </c>
      <c r="E9" s="50"/>
      <c r="F9" s="147" t="s">
        <v>73</v>
      </c>
      <c r="G9" s="50"/>
      <c r="H9" s="147" t="s">
        <v>74</v>
      </c>
      <c r="I9" s="50"/>
      <c r="J9" s="147" t="s">
        <v>44</v>
      </c>
      <c r="K9" s="50"/>
      <c r="L9" s="147" t="s">
        <v>75</v>
      </c>
      <c r="N9" s="147" t="s">
        <v>72</v>
      </c>
      <c r="O9" s="50"/>
      <c r="P9" s="147" t="s">
        <v>73</v>
      </c>
      <c r="Q9" s="50"/>
      <c r="R9" s="147" t="s">
        <v>74</v>
      </c>
      <c r="S9" s="50"/>
      <c r="T9" s="147" t="s">
        <v>44</v>
      </c>
      <c r="U9" s="50"/>
      <c r="V9" s="147" t="s">
        <v>75</v>
      </c>
    </row>
    <row r="10" spans="2:28" x14ac:dyDescent="0.55000000000000004">
      <c r="B10" s="4" t="s">
        <v>14</v>
      </c>
      <c r="D10" s="30">
        <v>0</v>
      </c>
      <c r="F10" s="30">
        <v>981629134</v>
      </c>
      <c r="H10" s="30">
        <v>315512696</v>
      </c>
      <c r="J10" s="30">
        <v>1297141830</v>
      </c>
      <c r="L10" s="54" t="s">
        <v>247</v>
      </c>
      <c r="N10" s="30">
        <v>773566460</v>
      </c>
      <c r="P10" s="30">
        <v>2446361809</v>
      </c>
      <c r="R10" s="30">
        <v>335652613</v>
      </c>
      <c r="T10" s="30">
        <v>3555580882</v>
      </c>
      <c r="V10" s="54">
        <v>6.2E-2</v>
      </c>
    </row>
    <row r="11" spans="2:28" x14ac:dyDescent="0.55000000000000004">
      <c r="B11" s="4" t="s">
        <v>214</v>
      </c>
      <c r="D11" s="30">
        <v>0</v>
      </c>
      <c r="F11" s="30">
        <v>1267384622</v>
      </c>
      <c r="H11" s="30">
        <v>116395024</v>
      </c>
      <c r="J11" s="30">
        <v>1383779646</v>
      </c>
      <c r="L11" s="54" t="s">
        <v>248</v>
      </c>
      <c r="N11" s="30">
        <v>0</v>
      </c>
      <c r="P11" s="30">
        <v>2186017845</v>
      </c>
      <c r="R11" s="30">
        <v>116395024</v>
      </c>
      <c r="T11" s="30">
        <v>2302412869</v>
      </c>
      <c r="V11" s="54">
        <v>4.02E-2</v>
      </c>
    </row>
    <row r="12" spans="2:28" x14ac:dyDescent="0.55000000000000004">
      <c r="B12" s="4" t="s">
        <v>175</v>
      </c>
      <c r="D12" s="30">
        <v>0</v>
      </c>
      <c r="F12" s="30">
        <v>338257219</v>
      </c>
      <c r="H12" s="30">
        <v>39772685</v>
      </c>
      <c r="J12" s="30">
        <v>378029904</v>
      </c>
      <c r="L12" s="54" t="s">
        <v>249</v>
      </c>
      <c r="N12" s="30">
        <v>0</v>
      </c>
      <c r="P12" s="30">
        <v>665016074</v>
      </c>
      <c r="R12" s="30">
        <v>972291487</v>
      </c>
      <c r="T12" s="30">
        <v>1637307561</v>
      </c>
      <c r="V12" s="54">
        <v>2.86E-2</v>
      </c>
    </row>
    <row r="13" spans="2:28" x14ac:dyDescent="0.55000000000000004">
      <c r="B13" s="4" t="s">
        <v>65</v>
      </c>
      <c r="D13" s="30">
        <v>0</v>
      </c>
      <c r="F13" s="30">
        <v>0</v>
      </c>
      <c r="H13" s="30">
        <v>0</v>
      </c>
      <c r="J13" s="30">
        <v>0</v>
      </c>
      <c r="L13" s="54" t="s">
        <v>179</v>
      </c>
      <c r="N13" s="30">
        <v>0</v>
      </c>
      <c r="P13" s="30">
        <v>0</v>
      </c>
      <c r="R13" s="30">
        <v>1537685578</v>
      </c>
      <c r="T13" s="30">
        <v>1537685578</v>
      </c>
      <c r="V13" s="54">
        <v>2.6800000000000001E-2</v>
      </c>
    </row>
    <row r="14" spans="2:28" x14ac:dyDescent="0.55000000000000004">
      <c r="B14" s="4" t="s">
        <v>133</v>
      </c>
      <c r="D14" s="30">
        <v>0</v>
      </c>
      <c r="F14" s="30">
        <v>229757212</v>
      </c>
      <c r="H14" s="30">
        <v>105734679</v>
      </c>
      <c r="J14" s="30">
        <v>335491891</v>
      </c>
      <c r="L14" s="54" t="s">
        <v>250</v>
      </c>
      <c r="N14" s="30">
        <v>573750000</v>
      </c>
      <c r="P14" s="30">
        <v>422938654</v>
      </c>
      <c r="R14" s="30">
        <v>105734679</v>
      </c>
      <c r="T14" s="30">
        <v>1102423333</v>
      </c>
      <c r="V14" s="54">
        <v>1.9199999999999998E-2</v>
      </c>
    </row>
    <row r="15" spans="2:28" x14ac:dyDescent="0.55000000000000004">
      <c r="B15" s="4" t="s">
        <v>17</v>
      </c>
      <c r="D15" s="30">
        <v>0</v>
      </c>
      <c r="F15" s="30">
        <v>981127350</v>
      </c>
      <c r="H15" s="30">
        <v>0</v>
      </c>
      <c r="J15" s="30">
        <v>981127350</v>
      </c>
      <c r="L15" s="54" t="s">
        <v>251</v>
      </c>
      <c r="N15" s="30">
        <v>310456320</v>
      </c>
      <c r="P15" s="30">
        <v>782814374</v>
      </c>
      <c r="R15" s="30">
        <v>-116902195</v>
      </c>
      <c r="T15" s="30">
        <v>976368499</v>
      </c>
      <c r="V15" s="54">
        <v>1.7000000000000001E-2</v>
      </c>
    </row>
    <row r="16" spans="2:28" x14ac:dyDescent="0.55000000000000004">
      <c r="B16" s="4" t="s">
        <v>15</v>
      </c>
      <c r="D16" s="30">
        <v>0</v>
      </c>
      <c r="F16" s="30">
        <v>0</v>
      </c>
      <c r="H16" s="30">
        <v>0</v>
      </c>
      <c r="J16" s="30">
        <v>0</v>
      </c>
      <c r="L16" s="54" t="s">
        <v>179</v>
      </c>
      <c r="N16" s="30">
        <v>697017100</v>
      </c>
      <c r="P16" s="30">
        <v>0</v>
      </c>
      <c r="R16" s="30">
        <v>115555255</v>
      </c>
      <c r="T16" s="30">
        <v>812572355</v>
      </c>
      <c r="V16" s="54">
        <v>1.4200000000000001E-2</v>
      </c>
    </row>
    <row r="17" spans="2:22" x14ac:dyDescent="0.55000000000000004">
      <c r="B17" s="4" t="s">
        <v>129</v>
      </c>
      <c r="D17" s="30">
        <v>0</v>
      </c>
      <c r="F17" s="30">
        <v>0</v>
      </c>
      <c r="H17" s="30">
        <v>0</v>
      </c>
      <c r="J17" s="30">
        <v>0</v>
      </c>
      <c r="L17" s="54" t="s">
        <v>179</v>
      </c>
      <c r="N17" s="30">
        <v>198641122</v>
      </c>
      <c r="P17" s="30">
        <v>0</v>
      </c>
      <c r="R17" s="30">
        <v>414222882</v>
      </c>
      <c r="T17" s="30">
        <v>612864004</v>
      </c>
      <c r="V17" s="54">
        <v>1.0699999999999999E-2</v>
      </c>
    </row>
    <row r="18" spans="2:22" x14ac:dyDescent="0.55000000000000004">
      <c r="B18" s="4" t="s">
        <v>71</v>
      </c>
      <c r="D18" s="30">
        <v>0</v>
      </c>
      <c r="F18" s="30">
        <v>0</v>
      </c>
      <c r="H18" s="30">
        <v>0</v>
      </c>
      <c r="J18" s="30">
        <v>0</v>
      </c>
      <c r="L18" s="54" t="s">
        <v>179</v>
      </c>
      <c r="N18" s="30">
        <v>0</v>
      </c>
      <c r="P18" s="30">
        <v>0</v>
      </c>
      <c r="R18" s="30">
        <v>556717722</v>
      </c>
      <c r="T18" s="30">
        <v>556717722</v>
      </c>
      <c r="V18" s="54">
        <v>9.7000000000000003E-3</v>
      </c>
    </row>
    <row r="19" spans="2:22" x14ac:dyDescent="0.55000000000000004">
      <c r="B19" s="4" t="s">
        <v>131</v>
      </c>
      <c r="D19" s="30">
        <v>0</v>
      </c>
      <c r="F19" s="30">
        <v>0</v>
      </c>
      <c r="H19" s="30">
        <v>491396751</v>
      </c>
      <c r="J19" s="30">
        <v>491396751</v>
      </c>
      <c r="L19" s="54" t="s">
        <v>252</v>
      </c>
      <c r="N19" s="30">
        <v>0</v>
      </c>
      <c r="P19" s="30">
        <v>0</v>
      </c>
      <c r="R19" s="30">
        <v>357306264</v>
      </c>
      <c r="T19" s="30">
        <v>357306264</v>
      </c>
      <c r="V19" s="54">
        <v>6.1999999999999998E-3</v>
      </c>
    </row>
    <row r="20" spans="2:22" x14ac:dyDescent="0.55000000000000004">
      <c r="B20" s="4" t="s">
        <v>132</v>
      </c>
      <c r="D20" s="30">
        <v>0</v>
      </c>
      <c r="F20" s="30">
        <v>278777395</v>
      </c>
      <c r="H20" s="30">
        <v>-42951698</v>
      </c>
      <c r="J20" s="30">
        <v>235825697</v>
      </c>
      <c r="L20" s="54" t="s">
        <v>253</v>
      </c>
      <c r="N20" s="30">
        <v>513000000</v>
      </c>
      <c r="P20" s="30">
        <v>-346435854</v>
      </c>
      <c r="R20" s="30">
        <v>-42951698</v>
      </c>
      <c r="T20" s="30">
        <v>123612448</v>
      </c>
      <c r="V20" s="54">
        <v>2.2000000000000001E-3</v>
      </c>
    </row>
    <row r="21" spans="2:22" x14ac:dyDescent="0.55000000000000004">
      <c r="B21" s="4" t="s">
        <v>171</v>
      </c>
      <c r="D21" s="30">
        <v>0</v>
      </c>
      <c r="F21" s="30">
        <v>0</v>
      </c>
      <c r="H21" s="30">
        <v>0</v>
      </c>
      <c r="J21" s="30">
        <v>0</v>
      </c>
      <c r="L21" s="54" t="s">
        <v>179</v>
      </c>
      <c r="N21" s="30">
        <v>0</v>
      </c>
      <c r="P21" s="30">
        <v>0</v>
      </c>
      <c r="R21" s="30">
        <v>58151958</v>
      </c>
      <c r="T21" s="30">
        <v>58151958</v>
      </c>
      <c r="V21" s="54">
        <v>1E-3</v>
      </c>
    </row>
    <row r="22" spans="2:22" x14ac:dyDescent="0.55000000000000004">
      <c r="B22" s="4" t="s">
        <v>172</v>
      </c>
      <c r="D22" s="30">
        <v>0</v>
      </c>
      <c r="F22" s="30">
        <v>0</v>
      </c>
      <c r="H22" s="30">
        <v>0</v>
      </c>
      <c r="J22" s="30">
        <v>0</v>
      </c>
      <c r="L22" s="54" t="s">
        <v>179</v>
      </c>
      <c r="N22" s="30">
        <v>0</v>
      </c>
      <c r="P22" s="30">
        <v>0</v>
      </c>
      <c r="R22" s="30">
        <v>14014199</v>
      </c>
      <c r="T22" s="30">
        <v>14014199</v>
      </c>
      <c r="V22" s="54">
        <v>2.0000000000000001E-4</v>
      </c>
    </row>
    <row r="23" spans="2:22" x14ac:dyDescent="0.55000000000000004">
      <c r="B23" s="4" t="s">
        <v>217</v>
      </c>
      <c r="D23" s="30">
        <v>0</v>
      </c>
      <c r="F23" s="30">
        <v>0</v>
      </c>
      <c r="H23" s="30">
        <v>-20254</v>
      </c>
      <c r="J23" s="30">
        <v>-20254</v>
      </c>
      <c r="L23" s="54" t="s">
        <v>179</v>
      </c>
      <c r="N23" s="30">
        <v>0</v>
      </c>
      <c r="P23" s="30">
        <v>0</v>
      </c>
      <c r="R23" s="30">
        <v>-20254</v>
      </c>
      <c r="T23" s="30">
        <v>-20254</v>
      </c>
      <c r="V23" s="54">
        <v>0</v>
      </c>
    </row>
    <row r="24" spans="2:22" x14ac:dyDescent="0.55000000000000004">
      <c r="B24" s="4" t="s">
        <v>13</v>
      </c>
      <c r="D24" s="30">
        <v>0</v>
      </c>
      <c r="F24" s="30">
        <v>0</v>
      </c>
      <c r="H24" s="30">
        <v>0</v>
      </c>
      <c r="J24" s="30">
        <v>0</v>
      </c>
      <c r="L24" s="54" t="s">
        <v>179</v>
      </c>
      <c r="N24" s="30">
        <v>0</v>
      </c>
      <c r="P24" s="30">
        <v>0</v>
      </c>
      <c r="R24" s="30">
        <v>-16807037</v>
      </c>
      <c r="T24" s="30">
        <v>-16807037</v>
      </c>
      <c r="V24" s="54">
        <v>-2.9999999999999997E-4</v>
      </c>
    </row>
    <row r="25" spans="2:22" x14ac:dyDescent="0.55000000000000004">
      <c r="B25" s="4" t="s">
        <v>181</v>
      </c>
      <c r="D25" s="30">
        <v>0</v>
      </c>
      <c r="F25" s="30">
        <v>-205457235</v>
      </c>
      <c r="H25" s="30">
        <v>19145434</v>
      </c>
      <c r="J25" s="30">
        <v>-186311801</v>
      </c>
      <c r="L25" s="54" t="s">
        <v>254</v>
      </c>
      <c r="N25" s="30">
        <v>0</v>
      </c>
      <c r="P25" s="30">
        <v>-145094960</v>
      </c>
      <c r="R25" s="30">
        <v>19145434</v>
      </c>
      <c r="T25" s="30">
        <v>-125949526</v>
      </c>
      <c r="V25" s="54">
        <v>-2.2000000000000001E-3</v>
      </c>
    </row>
    <row r="26" spans="2:22" x14ac:dyDescent="0.55000000000000004">
      <c r="B26" s="4" t="s">
        <v>182</v>
      </c>
      <c r="D26" s="30">
        <v>0</v>
      </c>
      <c r="F26" s="30">
        <v>0</v>
      </c>
      <c r="H26" s="30">
        <v>0</v>
      </c>
      <c r="J26" s="30">
        <v>0</v>
      </c>
      <c r="L26" s="54" t="s">
        <v>179</v>
      </c>
      <c r="N26" s="30">
        <v>0</v>
      </c>
      <c r="P26" s="30">
        <v>0</v>
      </c>
      <c r="R26" s="30">
        <v>-230229061</v>
      </c>
      <c r="T26" s="30">
        <v>-230229061</v>
      </c>
      <c r="V26" s="54">
        <v>-4.0000000000000001E-3</v>
      </c>
    </row>
    <row r="27" spans="2:22" x14ac:dyDescent="0.55000000000000004">
      <c r="B27" s="4" t="s">
        <v>134</v>
      </c>
      <c r="D27" s="30">
        <v>0</v>
      </c>
      <c r="F27" s="30">
        <v>0</v>
      </c>
      <c r="H27" s="30">
        <v>0</v>
      </c>
      <c r="J27" s="30">
        <v>0</v>
      </c>
      <c r="L27" s="54" t="s">
        <v>179</v>
      </c>
      <c r="N27" s="30">
        <v>362880000</v>
      </c>
      <c r="P27" s="30">
        <v>0</v>
      </c>
      <c r="R27" s="30">
        <v>-1163926258</v>
      </c>
      <c r="T27" s="30">
        <v>-801046258</v>
      </c>
      <c r="V27" s="54">
        <v>-1.4E-2</v>
      </c>
    </row>
    <row r="28" spans="2:22" x14ac:dyDescent="0.55000000000000004">
      <c r="B28" s="4" t="s">
        <v>16</v>
      </c>
      <c r="D28" s="30">
        <v>0</v>
      </c>
      <c r="F28" s="30">
        <v>621283578</v>
      </c>
      <c r="H28" s="30">
        <v>108746786</v>
      </c>
      <c r="J28" s="30">
        <v>730030364</v>
      </c>
      <c r="L28" s="54" t="s">
        <v>255</v>
      </c>
      <c r="N28" s="30">
        <v>790500000</v>
      </c>
      <c r="P28" s="30">
        <v>466294743</v>
      </c>
      <c r="R28" s="30">
        <v>-2299902020</v>
      </c>
      <c r="T28" s="30">
        <v>-1043107277</v>
      </c>
      <c r="V28" s="54">
        <v>-1.8200000000000001E-2</v>
      </c>
    </row>
    <row r="29" spans="2:22" x14ac:dyDescent="0.55000000000000004">
      <c r="D29" s="30"/>
      <c r="F29" s="30"/>
      <c r="H29" s="30"/>
      <c r="J29" s="30"/>
      <c r="L29" s="54"/>
      <c r="N29" s="30"/>
      <c r="P29" s="30"/>
      <c r="R29" s="30"/>
      <c r="T29" s="30"/>
      <c r="V29" s="54"/>
    </row>
    <row r="30" spans="2:22" ht="21.75" thickBot="1" x14ac:dyDescent="0.6">
      <c r="B30" s="52" t="s">
        <v>87</v>
      </c>
      <c r="D30" s="53">
        <f>SUM(D10:D28)</f>
        <v>0</v>
      </c>
      <c r="F30" s="53">
        <f>SUM(F10:F28)</f>
        <v>4492759275</v>
      </c>
      <c r="H30" s="53">
        <f>SUM(H10:H28)</f>
        <v>1153732103</v>
      </c>
      <c r="J30" s="53">
        <f>SUM(J10:J28)</f>
        <v>5646491378</v>
      </c>
      <c r="L30" s="55">
        <f>SUM(L10:L28)</f>
        <v>0</v>
      </c>
      <c r="N30" s="53">
        <f>SUM(N10:N28)</f>
        <v>4219811002</v>
      </c>
      <c r="P30" s="53">
        <f>SUM(P10:P28)</f>
        <v>6477912685</v>
      </c>
      <c r="R30" s="53">
        <f>SUM(R10:R28)</f>
        <v>732134572</v>
      </c>
      <c r="T30" s="53">
        <f>SUM(T10:T28)</f>
        <v>11429858259</v>
      </c>
      <c r="V30" s="104">
        <f>SUM(V10:V28)</f>
        <v>0.19929999999999995</v>
      </c>
    </row>
    <row r="31" spans="2:22" ht="21.75" thickTop="1" x14ac:dyDescent="0.55000000000000004"/>
    <row r="32" spans="2:22" ht="30" x14ac:dyDescent="0.75">
      <c r="L32" s="66">
        <v>10</v>
      </c>
    </row>
  </sheetData>
  <sortState xmlns:xlrd2="http://schemas.microsoft.com/office/spreadsheetml/2017/richdata2" ref="B10:V28">
    <sortCondition descending="1" ref="T10:T28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" bottom="0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0"/>
  <sheetViews>
    <sheetView rightToLeft="1" view="pageBreakPreview" zoomScale="60" zoomScaleNormal="85" workbookViewId="0">
      <selection activeCell="B9" sqref="B9:T16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8" t="s">
        <v>130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2:28" ht="30" x14ac:dyDescent="0.55000000000000004">
      <c r="B3" s="118" t="s">
        <v>49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2:28" ht="30" x14ac:dyDescent="0.55000000000000004">
      <c r="B4" s="118" t="s">
        <v>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6" spans="2:28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6" customFormat="1" ht="24" x14ac:dyDescent="0.6">
      <c r="B7" s="151" t="s">
        <v>1</v>
      </c>
      <c r="D7" s="149" t="s">
        <v>59</v>
      </c>
      <c r="E7" s="149" t="s">
        <v>59</v>
      </c>
      <c r="F7" s="149" t="s">
        <v>59</v>
      </c>
      <c r="G7" s="149" t="s">
        <v>59</v>
      </c>
      <c r="H7" s="149" t="s">
        <v>59</v>
      </c>
      <c r="J7" s="149" t="s">
        <v>51</v>
      </c>
      <c r="K7" s="149" t="s">
        <v>51</v>
      </c>
      <c r="L7" s="149" t="s">
        <v>51</v>
      </c>
      <c r="M7" s="149" t="s">
        <v>51</v>
      </c>
      <c r="N7" s="149" t="s">
        <v>51</v>
      </c>
      <c r="P7" s="149" t="s">
        <v>52</v>
      </c>
      <c r="Q7" s="149" t="s">
        <v>52</v>
      </c>
      <c r="R7" s="149" t="s">
        <v>52</v>
      </c>
      <c r="S7" s="149" t="s">
        <v>52</v>
      </c>
      <c r="T7" s="149" t="s">
        <v>52</v>
      </c>
    </row>
    <row r="8" spans="2:28" s="46" customFormat="1" ht="56.25" customHeight="1" x14ac:dyDescent="0.6">
      <c r="B8" s="151" t="s">
        <v>1</v>
      </c>
      <c r="D8" s="148" t="s">
        <v>60</v>
      </c>
      <c r="E8" s="67"/>
      <c r="F8" s="148" t="s">
        <v>61</v>
      </c>
      <c r="G8" s="67"/>
      <c r="H8" s="148" t="s">
        <v>62</v>
      </c>
      <c r="J8" s="148" t="s">
        <v>63</v>
      </c>
      <c r="K8" s="67"/>
      <c r="L8" s="148" t="s">
        <v>56</v>
      </c>
      <c r="M8" s="67"/>
      <c r="N8" s="148" t="s">
        <v>64</v>
      </c>
      <c r="P8" s="148" t="s">
        <v>63</v>
      </c>
      <c r="Q8" s="67"/>
      <c r="R8" s="148" t="s">
        <v>56</v>
      </c>
      <c r="S8" s="67"/>
      <c r="T8" s="148" t="s">
        <v>64</v>
      </c>
    </row>
    <row r="9" spans="2:28" s="4" customFormat="1" x14ac:dyDescent="0.55000000000000004">
      <c r="B9" s="51" t="s">
        <v>16</v>
      </c>
      <c r="D9" s="51" t="s">
        <v>180</v>
      </c>
      <c r="F9" s="58">
        <v>465000</v>
      </c>
      <c r="H9" s="58">
        <v>1700</v>
      </c>
      <c r="J9" s="58">
        <v>0</v>
      </c>
      <c r="L9" s="58">
        <v>0</v>
      </c>
      <c r="N9" s="58">
        <v>0</v>
      </c>
      <c r="P9" s="58">
        <v>790500000</v>
      </c>
      <c r="R9" s="58">
        <v>0</v>
      </c>
      <c r="T9" s="58">
        <v>790500000</v>
      </c>
    </row>
    <row r="10" spans="2:28" s="4" customFormat="1" x14ac:dyDescent="0.55000000000000004">
      <c r="B10" s="4" t="s">
        <v>14</v>
      </c>
      <c r="D10" s="4" t="s">
        <v>162</v>
      </c>
      <c r="F10" s="30">
        <v>354847</v>
      </c>
      <c r="H10" s="30">
        <v>2180</v>
      </c>
      <c r="J10" s="30">
        <v>0</v>
      </c>
      <c r="L10" s="30">
        <v>0</v>
      </c>
      <c r="N10" s="30">
        <v>0</v>
      </c>
      <c r="P10" s="30">
        <v>773566460</v>
      </c>
      <c r="R10" s="30">
        <v>0</v>
      </c>
      <c r="T10" s="30">
        <v>773566460</v>
      </c>
    </row>
    <row r="11" spans="2:28" s="4" customFormat="1" x14ac:dyDescent="0.55000000000000004">
      <c r="B11" s="4" t="s">
        <v>15</v>
      </c>
      <c r="D11" s="4" t="s">
        <v>163</v>
      </c>
      <c r="F11" s="30">
        <v>206830</v>
      </c>
      <c r="H11" s="30">
        <v>3370</v>
      </c>
      <c r="J11" s="30">
        <v>0</v>
      </c>
      <c r="L11" s="30">
        <v>0</v>
      </c>
      <c r="N11" s="30">
        <v>0</v>
      </c>
      <c r="P11" s="30">
        <v>697017100</v>
      </c>
      <c r="R11" s="30">
        <v>0</v>
      </c>
      <c r="T11" s="30">
        <v>697017100</v>
      </c>
    </row>
    <row r="12" spans="2:28" s="4" customFormat="1" x14ac:dyDescent="0.55000000000000004">
      <c r="B12" s="4" t="s">
        <v>133</v>
      </c>
      <c r="D12" s="4" t="s">
        <v>164</v>
      </c>
      <c r="F12" s="30">
        <v>75000</v>
      </c>
      <c r="H12" s="30">
        <v>7650</v>
      </c>
      <c r="J12" s="30">
        <v>0</v>
      </c>
      <c r="L12" s="30">
        <v>0</v>
      </c>
      <c r="N12" s="30">
        <v>0</v>
      </c>
      <c r="P12" s="30">
        <v>573750000</v>
      </c>
      <c r="R12" s="30">
        <v>0</v>
      </c>
      <c r="T12" s="30">
        <v>573750000</v>
      </c>
    </row>
    <row r="13" spans="2:28" s="4" customFormat="1" x14ac:dyDescent="0.55000000000000004">
      <c r="B13" s="4" t="s">
        <v>132</v>
      </c>
      <c r="D13" s="4" t="s">
        <v>165</v>
      </c>
      <c r="F13" s="30">
        <v>90000</v>
      </c>
      <c r="H13" s="30">
        <v>5700</v>
      </c>
      <c r="J13" s="30">
        <v>0</v>
      </c>
      <c r="L13" s="30">
        <v>0</v>
      </c>
      <c r="N13" s="30">
        <v>0</v>
      </c>
      <c r="P13" s="30">
        <v>513000000</v>
      </c>
      <c r="R13" s="30">
        <v>0</v>
      </c>
      <c r="T13" s="30">
        <v>513000000</v>
      </c>
    </row>
    <row r="14" spans="2:28" s="4" customFormat="1" x14ac:dyDescent="0.55000000000000004">
      <c r="B14" s="4" t="s">
        <v>134</v>
      </c>
      <c r="D14" s="4" t="s">
        <v>166</v>
      </c>
      <c r="F14" s="30">
        <v>540000</v>
      </c>
      <c r="H14" s="30">
        <v>672</v>
      </c>
      <c r="J14" s="30">
        <v>0</v>
      </c>
      <c r="L14" s="30">
        <v>0</v>
      </c>
      <c r="N14" s="30">
        <v>0</v>
      </c>
      <c r="P14" s="30">
        <v>362880000</v>
      </c>
      <c r="R14" s="30">
        <v>0</v>
      </c>
      <c r="T14" s="30">
        <v>362880000</v>
      </c>
    </row>
    <row r="15" spans="2:28" s="4" customFormat="1" x14ac:dyDescent="0.55000000000000004">
      <c r="B15" s="4" t="s">
        <v>17</v>
      </c>
      <c r="D15" s="4" t="s">
        <v>167</v>
      </c>
      <c r="F15" s="30">
        <v>250368</v>
      </c>
      <c r="H15" s="30">
        <v>1240</v>
      </c>
      <c r="J15" s="30">
        <v>0</v>
      </c>
      <c r="L15" s="30">
        <v>0</v>
      </c>
      <c r="N15" s="30">
        <v>0</v>
      </c>
      <c r="P15" s="30">
        <v>310456320</v>
      </c>
      <c r="R15" s="30">
        <v>0</v>
      </c>
      <c r="T15" s="30">
        <v>310456320</v>
      </c>
    </row>
    <row r="16" spans="2:28" s="4" customFormat="1" x14ac:dyDescent="0.55000000000000004">
      <c r="B16" s="4" t="s">
        <v>129</v>
      </c>
      <c r="D16" s="4" t="s">
        <v>168</v>
      </c>
      <c r="F16" s="30">
        <v>38763</v>
      </c>
      <c r="H16" s="30">
        <v>5300</v>
      </c>
      <c r="J16" s="30">
        <v>0</v>
      </c>
      <c r="L16" s="30">
        <v>0</v>
      </c>
      <c r="N16" s="30">
        <v>0</v>
      </c>
      <c r="P16" s="30">
        <v>205443900</v>
      </c>
      <c r="R16" s="30">
        <v>6802778</v>
      </c>
      <c r="T16" s="30">
        <v>198641122</v>
      </c>
    </row>
    <row r="17" spans="2:20" s="4" customFormat="1" x14ac:dyDescent="0.55000000000000004"/>
    <row r="18" spans="2:20" ht="21.75" thickBot="1" x14ac:dyDescent="0.6">
      <c r="B18" s="150" t="s">
        <v>87</v>
      </c>
      <c r="C18" s="150"/>
      <c r="D18" s="150"/>
      <c r="E18" s="150"/>
      <c r="F18" s="150"/>
      <c r="G18" s="150"/>
      <c r="H18" s="150"/>
      <c r="J18" s="10">
        <f>SUM(J9:J16)</f>
        <v>0</v>
      </c>
      <c r="L18" s="10">
        <f>SUM(L9:L16)</f>
        <v>0</v>
      </c>
      <c r="N18" s="10">
        <f>SUM(N9:N16)</f>
        <v>0</v>
      </c>
      <c r="P18" s="10">
        <f>SUM(P9:P16)</f>
        <v>4226613780</v>
      </c>
      <c r="R18" s="10">
        <f>SUM(R9:R16)</f>
        <v>6802778</v>
      </c>
      <c r="T18" s="10">
        <f>SUM(T9:T16)</f>
        <v>4219811002</v>
      </c>
    </row>
    <row r="19" spans="2:20" ht="21.75" thickTop="1" x14ac:dyDescent="0.55000000000000004"/>
    <row r="20" spans="2:20" ht="30" x14ac:dyDescent="0.75">
      <c r="J20" s="61">
        <v>11</v>
      </c>
    </row>
  </sheetData>
  <sortState xmlns:xlrd2="http://schemas.microsoft.com/office/spreadsheetml/2017/richdata2" ref="B9:T16">
    <sortCondition descending="1" ref="T9:T16"/>
  </sortState>
  <mergeCells count="17">
    <mergeCell ref="B18:H18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2" right="0.2" top="0" bottom="0" header="0" footer="0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3"/>
  <sheetViews>
    <sheetView rightToLeft="1" view="pageBreakPreview" topLeftCell="A13" zoomScaleNormal="100" zoomScaleSheetLayoutView="100" workbookViewId="0">
      <selection activeCell="R31" sqref="R31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0" t="s">
        <v>130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2:28" ht="30" x14ac:dyDescent="0.55000000000000004">
      <c r="B3" s="120" t="s">
        <v>49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2:28" ht="30" x14ac:dyDescent="0.55000000000000004">
      <c r="B4" s="120" t="s">
        <v>220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2:28" ht="61.5" customHeight="1" x14ac:dyDescent="0.55000000000000004"/>
    <row r="6" spans="2:28" s="2" customFormat="1" ht="30" x14ac:dyDescent="0.55000000000000004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19" t="s">
        <v>1</v>
      </c>
      <c r="D8" s="120" t="s">
        <v>51</v>
      </c>
      <c r="E8" s="120" t="s">
        <v>51</v>
      </c>
      <c r="F8" s="120" t="s">
        <v>51</v>
      </c>
      <c r="G8" s="120" t="s">
        <v>51</v>
      </c>
      <c r="H8" s="120" t="s">
        <v>51</v>
      </c>
      <c r="I8" s="120" t="s">
        <v>51</v>
      </c>
      <c r="J8" s="120" t="s">
        <v>51</v>
      </c>
      <c r="L8" s="120" t="s">
        <v>52</v>
      </c>
      <c r="M8" s="120" t="s">
        <v>52</v>
      </c>
      <c r="N8" s="120" t="s">
        <v>52</v>
      </c>
      <c r="O8" s="120" t="s">
        <v>52</v>
      </c>
      <c r="P8" s="120" t="s">
        <v>52</v>
      </c>
      <c r="Q8" s="120" t="s">
        <v>52</v>
      </c>
      <c r="R8" s="120" t="s">
        <v>52</v>
      </c>
    </row>
    <row r="9" spans="2:28" ht="64.5" customHeight="1" x14ac:dyDescent="0.65">
      <c r="B9" s="119" t="s">
        <v>1</v>
      </c>
      <c r="D9" s="123" t="s">
        <v>5</v>
      </c>
      <c r="E9" s="59"/>
      <c r="F9" s="123" t="s">
        <v>67</v>
      </c>
      <c r="G9" s="59"/>
      <c r="H9" s="123" t="s">
        <v>68</v>
      </c>
      <c r="I9" s="59"/>
      <c r="J9" s="123" t="s">
        <v>69</v>
      </c>
      <c r="K9" s="45"/>
      <c r="L9" s="123" t="s">
        <v>5</v>
      </c>
      <c r="M9" s="59"/>
      <c r="N9" s="123" t="s">
        <v>67</v>
      </c>
      <c r="O9" s="59"/>
      <c r="P9" s="123" t="s">
        <v>68</v>
      </c>
      <c r="Q9" s="59"/>
      <c r="R9" s="123" t="s">
        <v>69</v>
      </c>
    </row>
    <row r="10" spans="2:28" s="5" customFormat="1" ht="21.75" customHeight="1" x14ac:dyDescent="0.25">
      <c r="B10" s="111" t="s">
        <v>14</v>
      </c>
      <c r="D10" s="112">
        <v>289871</v>
      </c>
      <c r="F10" s="112">
        <v>7076872331</v>
      </c>
      <c r="H10" s="112">
        <v>6095243197</v>
      </c>
      <c r="J10" s="112">
        <v>981629134</v>
      </c>
      <c r="L10" s="112">
        <v>289871</v>
      </c>
      <c r="N10" s="112">
        <v>7076872331</v>
      </c>
      <c r="P10" s="112">
        <v>4630510522</v>
      </c>
      <c r="R10" s="112">
        <v>2446361809</v>
      </c>
    </row>
    <row r="11" spans="2:28" s="5" customFormat="1" ht="21.75" customHeight="1" x14ac:dyDescent="0.25">
      <c r="B11" s="5" t="s">
        <v>214</v>
      </c>
      <c r="D11" s="32">
        <v>302200</v>
      </c>
      <c r="F11" s="32">
        <v>9702981693</v>
      </c>
      <c r="H11" s="32">
        <v>8435597071</v>
      </c>
      <c r="J11" s="32">
        <v>1267384622</v>
      </c>
      <c r="L11" s="32">
        <v>302200</v>
      </c>
      <c r="N11" s="32">
        <v>9702981693</v>
      </c>
      <c r="P11" s="32">
        <v>7516963848</v>
      </c>
      <c r="R11" s="32">
        <v>2186017845</v>
      </c>
    </row>
    <row r="12" spans="2:28" s="5" customFormat="1" ht="21.75" customHeight="1" x14ac:dyDescent="0.25">
      <c r="B12" s="5" t="s">
        <v>17</v>
      </c>
      <c r="D12" s="32">
        <v>150000</v>
      </c>
      <c r="F12" s="32">
        <v>5054744250</v>
      </c>
      <c r="H12" s="32">
        <v>4073616900</v>
      </c>
      <c r="J12" s="32">
        <v>981127350</v>
      </c>
      <c r="L12" s="32">
        <v>150000</v>
      </c>
      <c r="N12" s="32">
        <v>5054744250</v>
      </c>
      <c r="P12" s="32">
        <v>4271929876</v>
      </c>
      <c r="R12" s="32">
        <v>782814374</v>
      </c>
    </row>
    <row r="13" spans="2:28" s="5" customFormat="1" ht="21.75" customHeight="1" x14ac:dyDescent="0.25">
      <c r="B13" s="5" t="s">
        <v>175</v>
      </c>
      <c r="D13" s="32">
        <v>300000</v>
      </c>
      <c r="F13" s="32">
        <v>6143229000</v>
      </c>
      <c r="H13" s="32">
        <v>5804971781</v>
      </c>
      <c r="J13" s="32">
        <v>338257219</v>
      </c>
      <c r="L13" s="32">
        <v>300000</v>
      </c>
      <c r="N13" s="32">
        <v>6143229000</v>
      </c>
      <c r="P13" s="32">
        <v>5478212926</v>
      </c>
      <c r="R13" s="32">
        <v>665016074</v>
      </c>
    </row>
    <row r="14" spans="2:28" s="5" customFormat="1" ht="21.75" customHeight="1" x14ac:dyDescent="0.25">
      <c r="B14" s="5" t="s">
        <v>16</v>
      </c>
      <c r="D14" s="32">
        <v>960000</v>
      </c>
      <c r="F14" s="32">
        <v>5849785440</v>
      </c>
      <c r="H14" s="32">
        <v>5228501862</v>
      </c>
      <c r="J14" s="32">
        <v>621283578</v>
      </c>
      <c r="L14" s="32">
        <v>960000</v>
      </c>
      <c r="N14" s="32">
        <v>5849785440</v>
      </c>
      <c r="P14" s="32">
        <v>5383490697</v>
      </c>
      <c r="R14" s="32">
        <v>466294743</v>
      </c>
    </row>
    <row r="15" spans="2:28" s="5" customFormat="1" ht="21.75" customHeight="1" x14ac:dyDescent="0.25">
      <c r="B15" s="5" t="s">
        <v>133</v>
      </c>
      <c r="D15" s="32">
        <v>60000</v>
      </c>
      <c r="F15" s="32">
        <v>3650151600</v>
      </c>
      <c r="H15" s="32">
        <v>3420394388</v>
      </c>
      <c r="J15" s="32">
        <v>229757212</v>
      </c>
      <c r="L15" s="32">
        <v>60000</v>
      </c>
      <c r="N15" s="32">
        <v>3650151600</v>
      </c>
      <c r="P15" s="32">
        <v>3227212946</v>
      </c>
      <c r="R15" s="32">
        <v>422938654</v>
      </c>
    </row>
    <row r="16" spans="2:28" s="5" customFormat="1" ht="21.75" customHeight="1" x14ac:dyDescent="0.25">
      <c r="B16" s="5" t="s">
        <v>188</v>
      </c>
      <c r="D16" s="32">
        <v>6800</v>
      </c>
      <c r="F16" s="32">
        <v>6046823814</v>
      </c>
      <c r="H16" s="32">
        <v>5982915400</v>
      </c>
      <c r="J16" s="32">
        <v>63908414</v>
      </c>
      <c r="L16" s="32">
        <v>6800</v>
      </c>
      <c r="N16" s="32">
        <v>6046823814</v>
      </c>
      <c r="P16" s="32">
        <v>5714735607</v>
      </c>
      <c r="R16" s="32">
        <v>332088207</v>
      </c>
    </row>
    <row r="17" spans="2:18" s="5" customFormat="1" ht="21.75" customHeight="1" x14ac:dyDescent="0.25">
      <c r="B17" s="5" t="s">
        <v>232</v>
      </c>
      <c r="D17" s="32">
        <v>7000</v>
      </c>
      <c r="F17" s="32">
        <v>3722135240</v>
      </c>
      <c r="H17" s="32">
        <v>3654662285</v>
      </c>
      <c r="J17" s="32">
        <v>67472955</v>
      </c>
      <c r="L17" s="32">
        <v>7000</v>
      </c>
      <c r="N17" s="32">
        <v>3722135240</v>
      </c>
      <c r="P17" s="32">
        <v>3654662285</v>
      </c>
      <c r="R17" s="32">
        <v>67472955</v>
      </c>
    </row>
    <row r="18" spans="2:18" s="5" customFormat="1" ht="21.75" customHeight="1" x14ac:dyDescent="0.25">
      <c r="B18" s="5" t="s">
        <v>141</v>
      </c>
      <c r="D18" s="32">
        <v>4500</v>
      </c>
      <c r="F18" s="32">
        <v>2997851540</v>
      </c>
      <c r="H18" s="32">
        <v>2945558783</v>
      </c>
      <c r="J18" s="32">
        <v>52292757</v>
      </c>
      <c r="L18" s="32">
        <v>4500</v>
      </c>
      <c r="N18" s="32">
        <v>2997851540</v>
      </c>
      <c r="P18" s="32">
        <v>2945558783</v>
      </c>
      <c r="R18" s="32">
        <v>52292757</v>
      </c>
    </row>
    <row r="19" spans="2:18" s="5" customFormat="1" ht="21.75" customHeight="1" x14ac:dyDescent="0.25">
      <c r="B19" s="5" t="s">
        <v>136</v>
      </c>
      <c r="D19" s="32">
        <v>14060</v>
      </c>
      <c r="F19" s="32">
        <v>8641958960</v>
      </c>
      <c r="H19" s="32">
        <v>8609211972</v>
      </c>
      <c r="J19" s="32">
        <v>32746988</v>
      </c>
      <c r="L19" s="32">
        <v>14060</v>
      </c>
      <c r="N19" s="32">
        <v>8641958960</v>
      </c>
      <c r="P19" s="32">
        <v>8603040978</v>
      </c>
      <c r="R19" s="32">
        <v>38917982</v>
      </c>
    </row>
    <row r="20" spans="2:18" s="5" customFormat="1" ht="21.75" customHeight="1" x14ac:dyDescent="0.25">
      <c r="B20" s="5" t="s">
        <v>229</v>
      </c>
      <c r="D20" s="32">
        <v>4100</v>
      </c>
      <c r="F20" s="32">
        <v>4062240585</v>
      </c>
      <c r="H20" s="32">
        <v>4036010103</v>
      </c>
      <c r="J20" s="32">
        <v>26230482</v>
      </c>
      <c r="L20" s="32">
        <v>4100</v>
      </c>
      <c r="N20" s="32">
        <v>4062240585</v>
      </c>
      <c r="P20" s="32">
        <v>4036010103</v>
      </c>
      <c r="R20" s="32">
        <v>26230482</v>
      </c>
    </row>
    <row r="21" spans="2:18" s="5" customFormat="1" ht="21.75" customHeight="1" x14ac:dyDescent="0.25">
      <c r="B21" s="5" t="s">
        <v>226</v>
      </c>
      <c r="D21" s="32">
        <v>5004</v>
      </c>
      <c r="F21" s="32">
        <v>4069545885</v>
      </c>
      <c r="H21" s="32">
        <v>4053963131</v>
      </c>
      <c r="J21" s="32">
        <v>15582754</v>
      </c>
      <c r="L21" s="32">
        <v>5004</v>
      </c>
      <c r="N21" s="32">
        <v>4069545885</v>
      </c>
      <c r="P21" s="32">
        <v>4053963131</v>
      </c>
      <c r="R21" s="32">
        <v>15582754</v>
      </c>
    </row>
    <row r="22" spans="2:18" s="5" customFormat="1" ht="21.75" customHeight="1" x14ac:dyDescent="0.25">
      <c r="B22" s="5" t="s">
        <v>103</v>
      </c>
      <c r="D22" s="32">
        <v>1900</v>
      </c>
      <c r="F22" s="32">
        <v>1219255969</v>
      </c>
      <c r="H22" s="32">
        <v>1216519673</v>
      </c>
      <c r="J22" s="32">
        <v>2736296</v>
      </c>
      <c r="L22" s="32">
        <v>1900</v>
      </c>
      <c r="N22" s="32">
        <v>1219255969</v>
      </c>
      <c r="P22" s="32">
        <v>1216524453</v>
      </c>
      <c r="R22" s="32">
        <v>2731516</v>
      </c>
    </row>
    <row r="23" spans="2:18" s="5" customFormat="1" ht="21.75" customHeight="1" x14ac:dyDescent="0.25">
      <c r="B23" s="5" t="s">
        <v>195</v>
      </c>
      <c r="D23" s="32">
        <v>600</v>
      </c>
      <c r="F23" s="32">
        <v>418688099</v>
      </c>
      <c r="H23" s="32">
        <v>418125770</v>
      </c>
      <c r="J23" s="32">
        <v>562329</v>
      </c>
      <c r="L23" s="32">
        <v>600</v>
      </c>
      <c r="N23" s="32">
        <v>418688099</v>
      </c>
      <c r="P23" s="32">
        <v>418125770</v>
      </c>
      <c r="R23" s="32">
        <v>562329</v>
      </c>
    </row>
    <row r="24" spans="2:18" s="5" customFormat="1" ht="21.75" customHeight="1" x14ac:dyDescent="0.25">
      <c r="B24" s="5" t="s">
        <v>186</v>
      </c>
      <c r="D24" s="32">
        <v>5</v>
      </c>
      <c r="F24" s="32">
        <v>4924107</v>
      </c>
      <c r="H24" s="32">
        <v>4924107</v>
      </c>
      <c r="J24" s="32">
        <v>0</v>
      </c>
      <c r="L24" s="32">
        <v>5</v>
      </c>
      <c r="N24" s="32">
        <v>4924107</v>
      </c>
      <c r="P24" s="32">
        <v>4862100</v>
      </c>
      <c r="R24" s="32">
        <v>62007</v>
      </c>
    </row>
    <row r="25" spans="2:18" s="5" customFormat="1" ht="21.75" customHeight="1" x14ac:dyDescent="0.25">
      <c r="B25" s="5" t="s">
        <v>138</v>
      </c>
      <c r="D25" s="32">
        <v>5850</v>
      </c>
      <c r="F25" s="32">
        <v>5731960893</v>
      </c>
      <c r="H25" s="32">
        <v>5731960893</v>
      </c>
      <c r="J25" s="32">
        <v>0</v>
      </c>
      <c r="L25" s="32">
        <v>5850</v>
      </c>
      <c r="N25" s="32">
        <v>5731960893</v>
      </c>
      <c r="P25" s="32">
        <v>5734039105</v>
      </c>
      <c r="R25" s="32">
        <v>-2078211</v>
      </c>
    </row>
    <row r="26" spans="2:18" s="5" customFormat="1" ht="21.75" customHeight="1" x14ac:dyDescent="0.25">
      <c r="B26" s="5" t="s">
        <v>181</v>
      </c>
      <c r="D26" s="32">
        <v>40000</v>
      </c>
      <c r="F26" s="32">
        <v>4470441660</v>
      </c>
      <c r="H26" s="32">
        <v>4675898895</v>
      </c>
      <c r="J26" s="32">
        <v>-205457235</v>
      </c>
      <c r="L26" s="32">
        <v>40000</v>
      </c>
      <c r="N26" s="32">
        <v>4470441660</v>
      </c>
      <c r="P26" s="32">
        <v>4615536620</v>
      </c>
      <c r="R26" s="32">
        <v>-145094960</v>
      </c>
    </row>
    <row r="27" spans="2:18" s="5" customFormat="1" ht="21.75" customHeight="1" x14ac:dyDescent="0.25">
      <c r="B27" s="5" t="s">
        <v>132</v>
      </c>
      <c r="D27" s="32">
        <v>81458</v>
      </c>
      <c r="F27" s="32">
        <v>5055164673</v>
      </c>
      <c r="H27" s="32">
        <v>4776387278</v>
      </c>
      <c r="J27" s="32">
        <v>278777395</v>
      </c>
      <c r="L27" s="32">
        <v>81458</v>
      </c>
      <c r="N27" s="32">
        <v>5055164673</v>
      </c>
      <c r="P27" s="32">
        <v>5401600528</v>
      </c>
      <c r="R27" s="32">
        <v>-346435854</v>
      </c>
    </row>
    <row r="28" spans="2:18" s="5" customFormat="1" ht="21.75" customHeight="1" x14ac:dyDescent="0.25">
      <c r="B28" s="5" t="s">
        <v>223</v>
      </c>
      <c r="D28" s="32">
        <v>20000</v>
      </c>
      <c r="F28" s="32">
        <v>10598078750</v>
      </c>
      <c r="H28" s="32">
        <v>10979162941</v>
      </c>
      <c r="J28" s="32">
        <v>-381084191</v>
      </c>
      <c r="L28" s="32">
        <v>20000</v>
      </c>
      <c r="N28" s="32">
        <v>10598078750</v>
      </c>
      <c r="P28" s="32">
        <v>10979162941</v>
      </c>
      <c r="R28" s="32">
        <v>-381084191</v>
      </c>
    </row>
    <row r="29" spans="2:18" s="5" customFormat="1" ht="21.75" customHeight="1" x14ac:dyDescent="0.25">
      <c r="B29" s="5" t="s">
        <v>183</v>
      </c>
      <c r="D29" s="32">
        <v>37330</v>
      </c>
      <c r="F29" s="32">
        <v>32732476163</v>
      </c>
      <c r="H29" s="32">
        <v>34651263619</v>
      </c>
      <c r="J29" s="32">
        <v>-1918787455</v>
      </c>
      <c r="L29" s="32">
        <v>37330</v>
      </c>
      <c r="N29" s="32">
        <v>32732476163</v>
      </c>
      <c r="P29" s="32">
        <v>34914749000</v>
      </c>
      <c r="R29" s="32">
        <v>-2182272836</v>
      </c>
    </row>
    <row r="30" spans="2:18" s="5" customFormat="1" ht="21.75" customHeight="1" x14ac:dyDescent="0.25">
      <c r="D30" s="32"/>
      <c r="F30" s="32"/>
      <c r="H30" s="32"/>
      <c r="J30" s="32"/>
      <c r="L30" s="32"/>
      <c r="N30" s="32"/>
      <c r="P30" s="32"/>
      <c r="R30" s="32"/>
    </row>
    <row r="31" spans="2:18" s="5" customFormat="1" ht="30.75" customHeight="1" thickBot="1" x14ac:dyDescent="0.3">
      <c r="B31" s="113" t="s">
        <v>87</v>
      </c>
      <c r="D31" s="114">
        <f>SUM(D10:D29)</f>
        <v>2290678</v>
      </c>
      <c r="F31" s="114">
        <f>SUM(F10:F29)</f>
        <v>127249310652</v>
      </c>
      <c r="H31" s="114">
        <f>SUM(H10:H29)</f>
        <v>124794890049</v>
      </c>
      <c r="J31" s="114">
        <f>SUM(J10:J29)</f>
        <v>2454420604</v>
      </c>
      <c r="L31" s="114">
        <f>SUM(L10:L29)</f>
        <v>2290678</v>
      </c>
      <c r="N31" s="114">
        <f>SUM(N10:N29)</f>
        <v>127249310652</v>
      </c>
      <c r="P31" s="114">
        <f>SUM(P10:P29)</f>
        <v>122800892219</v>
      </c>
      <c r="R31" s="114">
        <f>SUM(R10:R29)</f>
        <v>4448418436</v>
      </c>
    </row>
    <row r="32" spans="2:18" ht="21.75" thickTop="1" x14ac:dyDescent="0.55000000000000004"/>
    <row r="33" spans="10:10" ht="30" x14ac:dyDescent="0.75">
      <c r="J33" s="66">
        <v>12</v>
      </c>
    </row>
  </sheetData>
  <sortState xmlns:xlrd2="http://schemas.microsoft.com/office/spreadsheetml/2017/richdata2" ref="B10:R29">
    <sortCondition descending="1" ref="R10:R29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2"/>
  <sheetViews>
    <sheetView rightToLeft="1" view="pageBreakPreview" topLeftCell="A13" zoomScale="60" zoomScaleNormal="100" workbookViewId="0">
      <selection activeCell="R50" sqref="R50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18" t="s">
        <v>130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2:28" ht="30" x14ac:dyDescent="0.55000000000000004">
      <c r="B3" s="118" t="s">
        <v>49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2:28" ht="30" x14ac:dyDescent="0.55000000000000004">
      <c r="B4" s="118" t="s">
        <v>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6" spans="2:28" ht="30" x14ac:dyDescent="0.55000000000000004">
      <c r="B6" s="14" t="s">
        <v>123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1" t="s">
        <v>1</v>
      </c>
      <c r="D8" s="118" t="s">
        <v>51</v>
      </c>
      <c r="E8" s="118" t="s">
        <v>51</v>
      </c>
      <c r="F8" s="118" t="s">
        <v>51</v>
      </c>
      <c r="G8" s="118" t="s">
        <v>51</v>
      </c>
      <c r="H8" s="118" t="s">
        <v>51</v>
      </c>
      <c r="I8" s="118" t="s">
        <v>51</v>
      </c>
      <c r="J8" s="118" t="s">
        <v>51</v>
      </c>
      <c r="L8" s="118" t="s">
        <v>52</v>
      </c>
      <c r="M8" s="118" t="s">
        <v>52</v>
      </c>
      <c r="N8" s="118" t="s">
        <v>52</v>
      </c>
      <c r="O8" s="118" t="s">
        <v>52</v>
      </c>
      <c r="P8" s="118" t="s">
        <v>52</v>
      </c>
      <c r="Q8" s="118" t="s">
        <v>52</v>
      </c>
      <c r="R8" s="118" t="s">
        <v>52</v>
      </c>
    </row>
    <row r="9" spans="2:28" s="4" customFormat="1" ht="63" customHeight="1" x14ac:dyDescent="0.55000000000000004">
      <c r="B9" s="141" t="s">
        <v>1</v>
      </c>
      <c r="D9" s="121" t="s">
        <v>5</v>
      </c>
      <c r="E9" s="51"/>
      <c r="F9" s="121" t="s">
        <v>67</v>
      </c>
      <c r="G9" s="51"/>
      <c r="H9" s="121" t="s">
        <v>68</v>
      </c>
      <c r="I9" s="51"/>
      <c r="J9" s="121" t="s">
        <v>70</v>
      </c>
      <c r="L9" s="121" t="s">
        <v>5</v>
      </c>
      <c r="M9" s="51"/>
      <c r="N9" s="121" t="s">
        <v>67</v>
      </c>
      <c r="O9" s="51"/>
      <c r="P9" s="121" t="s">
        <v>68</v>
      </c>
      <c r="Q9" s="51"/>
      <c r="R9" s="121" t="s">
        <v>70</v>
      </c>
    </row>
    <row r="10" spans="2:28" x14ac:dyDescent="0.55000000000000004">
      <c r="B10" s="47" t="s">
        <v>65</v>
      </c>
      <c r="D10" s="9">
        <v>0</v>
      </c>
      <c r="F10" s="9">
        <v>0</v>
      </c>
      <c r="H10" s="9">
        <v>0</v>
      </c>
      <c r="J10" s="9">
        <v>0</v>
      </c>
      <c r="L10" s="9">
        <v>421288</v>
      </c>
      <c r="N10" s="9">
        <v>8183745386</v>
      </c>
      <c r="P10" s="9">
        <v>6646059808</v>
      </c>
      <c r="R10" s="9">
        <v>1537685578</v>
      </c>
    </row>
    <row r="11" spans="2:28" x14ac:dyDescent="0.55000000000000004">
      <c r="B11" s="2" t="s">
        <v>127</v>
      </c>
      <c r="D11" s="3">
        <v>0</v>
      </c>
      <c r="F11" s="3">
        <v>0</v>
      </c>
      <c r="H11" s="3">
        <v>0</v>
      </c>
      <c r="J11" s="3">
        <v>0</v>
      </c>
      <c r="L11" s="3">
        <v>22300</v>
      </c>
      <c r="N11" s="3">
        <v>14155894782</v>
      </c>
      <c r="P11" s="3">
        <v>12992659073</v>
      </c>
      <c r="R11" s="3">
        <v>1163235709</v>
      </c>
    </row>
    <row r="12" spans="2:28" x14ac:dyDescent="0.55000000000000004">
      <c r="B12" s="2" t="s">
        <v>175</v>
      </c>
      <c r="D12" s="3">
        <v>19144</v>
      </c>
      <c r="F12" s="3">
        <v>389355712</v>
      </c>
      <c r="H12" s="3">
        <v>349583027</v>
      </c>
      <c r="J12" s="3">
        <v>39772685</v>
      </c>
      <c r="L12" s="3">
        <v>790460</v>
      </c>
      <c r="N12" s="3">
        <v>15406652126</v>
      </c>
      <c r="P12" s="3">
        <v>14434360639</v>
      </c>
      <c r="R12" s="3">
        <v>972291487</v>
      </c>
    </row>
    <row r="13" spans="2:28" x14ac:dyDescent="0.55000000000000004">
      <c r="B13" s="2" t="s">
        <v>107</v>
      </c>
      <c r="D13" s="3">
        <v>0</v>
      </c>
      <c r="F13" s="3">
        <v>0</v>
      </c>
      <c r="H13" s="3">
        <v>0</v>
      </c>
      <c r="J13" s="3">
        <v>0</v>
      </c>
      <c r="L13" s="3">
        <v>61100</v>
      </c>
      <c r="N13" s="3">
        <v>58987906507</v>
      </c>
      <c r="P13" s="3">
        <v>58039514687</v>
      </c>
      <c r="R13" s="3">
        <v>948391820</v>
      </c>
    </row>
    <row r="14" spans="2:28" x14ac:dyDescent="0.55000000000000004">
      <c r="B14" s="2" t="s">
        <v>105</v>
      </c>
      <c r="D14" s="3">
        <v>1000</v>
      </c>
      <c r="F14" s="3">
        <v>651881825</v>
      </c>
      <c r="H14" s="3">
        <v>640936148</v>
      </c>
      <c r="J14" s="3">
        <v>10945677</v>
      </c>
      <c r="L14" s="3">
        <v>38200</v>
      </c>
      <c r="N14" s="3">
        <v>24817167093</v>
      </c>
      <c r="P14" s="3">
        <v>24004404797</v>
      </c>
      <c r="R14" s="3">
        <v>812762296</v>
      </c>
    </row>
    <row r="15" spans="2:28" x14ac:dyDescent="0.55000000000000004">
      <c r="B15" s="2" t="s">
        <v>136</v>
      </c>
      <c r="D15" s="3">
        <v>0</v>
      </c>
      <c r="F15" s="3">
        <v>0</v>
      </c>
      <c r="H15" s="3">
        <v>0</v>
      </c>
      <c r="J15" s="3">
        <v>0</v>
      </c>
      <c r="L15" s="3">
        <v>29900</v>
      </c>
      <c r="N15" s="3">
        <v>18394462443</v>
      </c>
      <c r="P15" s="3">
        <v>17694612192</v>
      </c>
      <c r="R15" s="3">
        <v>699850251</v>
      </c>
    </row>
    <row r="16" spans="2:28" x14ac:dyDescent="0.55000000000000004">
      <c r="B16" s="2" t="s">
        <v>103</v>
      </c>
      <c r="D16" s="3">
        <v>1</v>
      </c>
      <c r="F16" s="3">
        <v>633267</v>
      </c>
      <c r="H16" s="3">
        <v>637655</v>
      </c>
      <c r="J16" s="3">
        <v>-4388</v>
      </c>
      <c r="L16" s="3">
        <v>42801</v>
      </c>
      <c r="N16" s="3">
        <v>27475803496</v>
      </c>
      <c r="P16" s="3">
        <v>26789096770</v>
      </c>
      <c r="R16" s="3">
        <v>686706726</v>
      </c>
    </row>
    <row r="17" spans="2:18" x14ac:dyDescent="0.55000000000000004">
      <c r="B17" s="2" t="s">
        <v>71</v>
      </c>
      <c r="D17" s="3">
        <v>0</v>
      </c>
      <c r="F17" s="3">
        <v>0</v>
      </c>
      <c r="H17" s="3">
        <v>0</v>
      </c>
      <c r="J17" s="3">
        <v>0</v>
      </c>
      <c r="L17" s="3">
        <v>107000</v>
      </c>
      <c r="N17" s="3">
        <v>4013526597</v>
      </c>
      <c r="P17" s="3">
        <v>3456808875</v>
      </c>
      <c r="R17" s="3">
        <v>556717722</v>
      </c>
    </row>
    <row r="18" spans="2:18" x14ac:dyDescent="0.55000000000000004">
      <c r="B18" s="2" t="s">
        <v>186</v>
      </c>
      <c r="D18" s="3">
        <v>0</v>
      </c>
      <c r="F18" s="3">
        <v>0</v>
      </c>
      <c r="H18" s="3">
        <v>0</v>
      </c>
      <c r="J18" s="3">
        <v>0</v>
      </c>
      <c r="L18" s="3">
        <v>35900</v>
      </c>
      <c r="N18" s="3">
        <v>35355090731</v>
      </c>
      <c r="P18" s="3">
        <v>34909878000</v>
      </c>
      <c r="R18" s="3">
        <v>445212731</v>
      </c>
    </row>
    <row r="19" spans="2:18" x14ac:dyDescent="0.55000000000000004">
      <c r="B19" s="2" t="s">
        <v>129</v>
      </c>
      <c r="D19" s="3">
        <v>0</v>
      </c>
      <c r="F19" s="3">
        <v>0</v>
      </c>
      <c r="H19" s="3">
        <v>0</v>
      </c>
      <c r="J19" s="3">
        <v>0</v>
      </c>
      <c r="L19" s="3">
        <v>38763</v>
      </c>
      <c r="N19" s="3">
        <v>3052918905</v>
      </c>
      <c r="P19" s="3">
        <v>2638696023</v>
      </c>
      <c r="R19" s="3">
        <v>414222882</v>
      </c>
    </row>
    <row r="20" spans="2:18" x14ac:dyDescent="0.55000000000000004">
      <c r="B20" s="2" t="s">
        <v>131</v>
      </c>
      <c r="D20" s="3">
        <v>260000</v>
      </c>
      <c r="F20" s="3">
        <v>3463299295</v>
      </c>
      <c r="H20" s="3">
        <v>2971902544</v>
      </c>
      <c r="J20" s="3">
        <v>491396751</v>
      </c>
      <c r="L20" s="3">
        <v>350000</v>
      </c>
      <c r="N20" s="3">
        <v>4357944305</v>
      </c>
      <c r="P20" s="3">
        <v>4000638041</v>
      </c>
      <c r="R20" s="3">
        <v>357306264</v>
      </c>
    </row>
    <row r="21" spans="2:18" x14ac:dyDescent="0.55000000000000004">
      <c r="B21" s="2" t="s">
        <v>106</v>
      </c>
      <c r="D21" s="3">
        <v>0</v>
      </c>
      <c r="F21" s="3">
        <v>0</v>
      </c>
      <c r="H21" s="3">
        <v>0</v>
      </c>
      <c r="J21" s="3">
        <v>0</v>
      </c>
      <c r="L21" s="3">
        <v>6000</v>
      </c>
      <c r="N21" s="3">
        <v>3820307445</v>
      </c>
      <c r="P21" s="3">
        <v>3471805522</v>
      </c>
      <c r="R21" s="3">
        <v>348501923</v>
      </c>
    </row>
    <row r="22" spans="2:18" x14ac:dyDescent="0.55000000000000004">
      <c r="B22" s="2" t="s">
        <v>14</v>
      </c>
      <c r="D22" s="3">
        <v>60129</v>
      </c>
      <c r="F22" s="3">
        <v>1276036399</v>
      </c>
      <c r="H22" s="3">
        <v>960523703</v>
      </c>
      <c r="J22" s="3">
        <v>315512696</v>
      </c>
      <c r="L22" s="3">
        <v>64976</v>
      </c>
      <c r="N22" s="3">
        <v>1373604152</v>
      </c>
      <c r="P22" s="3">
        <v>1037951539</v>
      </c>
      <c r="R22" s="3">
        <v>335652613</v>
      </c>
    </row>
    <row r="23" spans="2:18" x14ac:dyDescent="0.55000000000000004">
      <c r="B23" s="2" t="s">
        <v>169</v>
      </c>
      <c r="D23" s="3">
        <v>0</v>
      </c>
      <c r="F23" s="3">
        <v>0</v>
      </c>
      <c r="H23" s="3">
        <v>0</v>
      </c>
      <c r="J23" s="3">
        <v>0</v>
      </c>
      <c r="L23" s="3">
        <v>8820</v>
      </c>
      <c r="N23" s="3">
        <v>8820000000</v>
      </c>
      <c r="P23" s="3">
        <v>8540621731</v>
      </c>
      <c r="R23" s="3">
        <v>279378269</v>
      </c>
    </row>
    <row r="24" spans="2:18" x14ac:dyDescent="0.55000000000000004">
      <c r="B24" s="2" t="s">
        <v>214</v>
      </c>
      <c r="D24" s="3">
        <v>17000</v>
      </c>
      <c r="F24" s="3">
        <v>539255334</v>
      </c>
      <c r="H24" s="3">
        <v>422860310</v>
      </c>
      <c r="J24" s="3">
        <v>116395024</v>
      </c>
      <c r="L24" s="3">
        <v>17000</v>
      </c>
      <c r="N24" s="3">
        <v>539255334</v>
      </c>
      <c r="P24" s="3">
        <v>422860310</v>
      </c>
      <c r="R24" s="3">
        <v>116395024</v>
      </c>
    </row>
    <row r="25" spans="2:18" x14ac:dyDescent="0.55000000000000004">
      <c r="B25" s="2" t="s">
        <v>15</v>
      </c>
      <c r="D25" s="3">
        <v>0</v>
      </c>
      <c r="F25" s="3">
        <v>0</v>
      </c>
      <c r="H25" s="3">
        <v>0</v>
      </c>
      <c r="J25" s="3">
        <v>0</v>
      </c>
      <c r="L25" s="3">
        <v>206830</v>
      </c>
      <c r="N25" s="3">
        <v>4540053514</v>
      </c>
      <c r="P25" s="3">
        <v>4424498259</v>
      </c>
      <c r="R25" s="3">
        <v>115555255</v>
      </c>
    </row>
    <row r="26" spans="2:18" x14ac:dyDescent="0.55000000000000004">
      <c r="B26" s="2" t="s">
        <v>133</v>
      </c>
      <c r="D26" s="3">
        <v>15000</v>
      </c>
      <c r="F26" s="3">
        <v>912537916</v>
      </c>
      <c r="H26" s="3">
        <v>806803237</v>
      </c>
      <c r="J26" s="3">
        <v>105734679</v>
      </c>
      <c r="L26" s="3">
        <v>15000</v>
      </c>
      <c r="N26" s="3">
        <v>912537916</v>
      </c>
      <c r="P26" s="3">
        <v>806803237</v>
      </c>
      <c r="R26" s="3">
        <v>105734679</v>
      </c>
    </row>
    <row r="27" spans="2:18" x14ac:dyDescent="0.55000000000000004">
      <c r="B27" s="2" t="s">
        <v>188</v>
      </c>
      <c r="D27" s="3">
        <v>0</v>
      </c>
      <c r="F27" s="3">
        <v>0</v>
      </c>
      <c r="H27" s="3">
        <v>0</v>
      </c>
      <c r="J27" s="3">
        <v>0</v>
      </c>
      <c r="L27" s="3">
        <v>5000</v>
      </c>
      <c r="N27" s="3">
        <v>4306219357</v>
      </c>
      <c r="P27" s="3">
        <v>4202011475</v>
      </c>
      <c r="R27" s="3">
        <v>104207882</v>
      </c>
    </row>
    <row r="28" spans="2:18" x14ac:dyDescent="0.55000000000000004">
      <c r="B28" s="2" t="s">
        <v>170</v>
      </c>
      <c r="D28" s="3">
        <v>0</v>
      </c>
      <c r="F28" s="3">
        <v>0</v>
      </c>
      <c r="H28" s="3">
        <v>0</v>
      </c>
      <c r="J28" s="3">
        <v>0</v>
      </c>
      <c r="L28" s="3">
        <v>6170</v>
      </c>
      <c r="N28" s="3">
        <v>5816107488</v>
      </c>
      <c r="P28" s="3">
        <v>5742858718</v>
      </c>
      <c r="R28" s="3">
        <v>73248770</v>
      </c>
    </row>
    <row r="29" spans="2:18" x14ac:dyDescent="0.55000000000000004">
      <c r="B29" s="2" t="s">
        <v>171</v>
      </c>
      <c r="D29" s="3">
        <v>0</v>
      </c>
      <c r="F29" s="3">
        <v>0</v>
      </c>
      <c r="H29" s="3">
        <v>0</v>
      </c>
      <c r="J29" s="3">
        <v>0</v>
      </c>
      <c r="L29" s="3">
        <v>150000</v>
      </c>
      <c r="N29" s="3">
        <v>3580071108</v>
      </c>
      <c r="P29" s="3">
        <v>3521919150</v>
      </c>
      <c r="R29" s="3">
        <v>58151958</v>
      </c>
    </row>
    <row r="30" spans="2:18" x14ac:dyDescent="0.55000000000000004">
      <c r="B30" s="2" t="s">
        <v>240</v>
      </c>
      <c r="D30" s="3">
        <v>3000</v>
      </c>
      <c r="F30" s="3">
        <v>2711808397</v>
      </c>
      <c r="H30" s="3">
        <v>2685786694</v>
      </c>
      <c r="J30" s="3">
        <v>26021703</v>
      </c>
      <c r="L30" s="3">
        <v>3000</v>
      </c>
      <c r="N30" s="3">
        <v>2711808397</v>
      </c>
      <c r="P30" s="3">
        <v>2685786694</v>
      </c>
      <c r="R30" s="3">
        <v>26021703</v>
      </c>
    </row>
    <row r="31" spans="2:18" x14ac:dyDescent="0.55000000000000004">
      <c r="B31" s="2" t="s">
        <v>237</v>
      </c>
      <c r="D31" s="3">
        <v>2500</v>
      </c>
      <c r="F31" s="3">
        <v>2500000000</v>
      </c>
      <c r="H31" s="3">
        <v>2474073343</v>
      </c>
      <c r="J31" s="3">
        <v>25926657</v>
      </c>
      <c r="L31" s="3">
        <v>2500</v>
      </c>
      <c r="N31" s="3">
        <v>2500000000</v>
      </c>
      <c r="P31" s="3">
        <v>2474073343</v>
      </c>
      <c r="R31" s="3">
        <v>25926657</v>
      </c>
    </row>
    <row r="32" spans="2:18" x14ac:dyDescent="0.55000000000000004">
      <c r="B32" s="2" t="s">
        <v>223</v>
      </c>
      <c r="D32" s="3">
        <v>10000</v>
      </c>
      <c r="F32" s="3">
        <v>5514100390</v>
      </c>
      <c r="H32" s="3">
        <v>5489581470</v>
      </c>
      <c r="J32" s="3">
        <v>24518920</v>
      </c>
      <c r="L32" s="3">
        <v>10000</v>
      </c>
      <c r="N32" s="3">
        <v>5514100390</v>
      </c>
      <c r="P32" s="3">
        <v>5489581470</v>
      </c>
      <c r="R32" s="3">
        <v>24518920</v>
      </c>
    </row>
    <row r="33" spans="2:18" x14ac:dyDescent="0.55000000000000004">
      <c r="B33" s="2" t="s">
        <v>141</v>
      </c>
      <c r="D33" s="3">
        <v>0</v>
      </c>
      <c r="F33" s="3">
        <v>0</v>
      </c>
      <c r="H33" s="3">
        <v>0</v>
      </c>
      <c r="J33" s="3">
        <v>0</v>
      </c>
      <c r="L33" s="3">
        <v>6700</v>
      </c>
      <c r="N33" s="3">
        <v>4466905234</v>
      </c>
      <c r="P33" s="3">
        <v>4445419566</v>
      </c>
      <c r="R33" s="3">
        <v>21485668</v>
      </c>
    </row>
    <row r="34" spans="2:18" x14ac:dyDescent="0.55000000000000004">
      <c r="B34" s="2" t="s">
        <v>194</v>
      </c>
      <c r="D34" s="3">
        <v>2000</v>
      </c>
      <c r="F34" s="3">
        <v>1349075437</v>
      </c>
      <c r="H34" s="3">
        <v>1329420912</v>
      </c>
      <c r="J34" s="3">
        <v>19654525</v>
      </c>
      <c r="L34" s="3">
        <v>2500</v>
      </c>
      <c r="N34" s="3">
        <v>1685706415</v>
      </c>
      <c r="P34" s="3">
        <v>1665524819</v>
      </c>
      <c r="R34" s="3">
        <v>20181596</v>
      </c>
    </row>
    <row r="35" spans="2:18" x14ac:dyDescent="0.55000000000000004">
      <c r="B35" s="2" t="s">
        <v>181</v>
      </c>
      <c r="D35" s="3">
        <v>4950</v>
      </c>
      <c r="F35" s="3">
        <v>590318091</v>
      </c>
      <c r="H35" s="3">
        <v>571172657</v>
      </c>
      <c r="J35" s="3">
        <v>19145434</v>
      </c>
      <c r="L35" s="3">
        <v>4950</v>
      </c>
      <c r="N35" s="3">
        <v>590318091</v>
      </c>
      <c r="P35" s="3">
        <v>571172657</v>
      </c>
      <c r="R35" s="3">
        <v>19145434</v>
      </c>
    </row>
    <row r="36" spans="2:18" x14ac:dyDescent="0.55000000000000004">
      <c r="B36" s="2" t="s">
        <v>135</v>
      </c>
      <c r="D36" s="3">
        <v>0</v>
      </c>
      <c r="F36" s="3">
        <v>0</v>
      </c>
      <c r="H36" s="3">
        <v>0</v>
      </c>
      <c r="J36" s="3">
        <v>0</v>
      </c>
      <c r="L36" s="3">
        <v>1900</v>
      </c>
      <c r="N36" s="3">
        <v>1900000000</v>
      </c>
      <c r="P36" s="3">
        <v>1881720995</v>
      </c>
      <c r="R36" s="3">
        <v>18279005</v>
      </c>
    </row>
    <row r="37" spans="2:18" x14ac:dyDescent="0.55000000000000004">
      <c r="B37" s="2" t="s">
        <v>172</v>
      </c>
      <c r="D37" s="3">
        <v>0</v>
      </c>
      <c r="F37" s="3">
        <v>0</v>
      </c>
      <c r="H37" s="3">
        <v>0</v>
      </c>
      <c r="J37" s="3">
        <v>0</v>
      </c>
      <c r="L37" s="3">
        <v>24261</v>
      </c>
      <c r="N37" s="3">
        <v>99290662</v>
      </c>
      <c r="P37" s="3">
        <v>85276463</v>
      </c>
      <c r="R37" s="3">
        <v>14014199</v>
      </c>
    </row>
    <row r="38" spans="2:18" x14ac:dyDescent="0.55000000000000004">
      <c r="B38" s="2" t="s">
        <v>229</v>
      </c>
      <c r="D38" s="3">
        <v>500</v>
      </c>
      <c r="F38" s="3">
        <v>493910463</v>
      </c>
      <c r="H38" s="3">
        <v>488731834</v>
      </c>
      <c r="J38" s="3">
        <v>5178629</v>
      </c>
      <c r="L38" s="3">
        <v>500</v>
      </c>
      <c r="N38" s="3">
        <v>493910463</v>
      </c>
      <c r="P38" s="3">
        <v>488731834</v>
      </c>
      <c r="R38" s="3">
        <v>5178629</v>
      </c>
    </row>
    <row r="39" spans="2:18" x14ac:dyDescent="0.55000000000000004">
      <c r="B39" s="2" t="s">
        <v>195</v>
      </c>
      <c r="D39" s="3">
        <v>0</v>
      </c>
      <c r="F39" s="3">
        <v>0</v>
      </c>
      <c r="H39" s="3">
        <v>0</v>
      </c>
      <c r="J39" s="3">
        <v>0</v>
      </c>
      <c r="L39" s="3">
        <v>3700</v>
      </c>
      <c r="N39" s="3">
        <v>2546802317</v>
      </c>
      <c r="P39" s="3">
        <v>2543533925</v>
      </c>
      <c r="R39" s="3">
        <v>3268392</v>
      </c>
    </row>
    <row r="40" spans="2:18" x14ac:dyDescent="0.55000000000000004">
      <c r="B40" s="2" t="s">
        <v>176</v>
      </c>
      <c r="D40" s="3">
        <v>0</v>
      </c>
      <c r="F40" s="3">
        <v>0</v>
      </c>
      <c r="H40" s="3">
        <v>0</v>
      </c>
      <c r="J40" s="3">
        <v>0</v>
      </c>
      <c r="L40" s="3">
        <v>700</v>
      </c>
      <c r="N40" s="3">
        <v>420833712</v>
      </c>
      <c r="P40" s="3">
        <v>420573213</v>
      </c>
      <c r="R40" s="3">
        <v>260499</v>
      </c>
    </row>
    <row r="41" spans="2:18" x14ac:dyDescent="0.55000000000000004">
      <c r="B41" s="2" t="s">
        <v>217</v>
      </c>
      <c r="D41" s="3">
        <v>49</v>
      </c>
      <c r="F41" s="3">
        <v>493433</v>
      </c>
      <c r="H41" s="3">
        <v>513687</v>
      </c>
      <c r="J41" s="3">
        <v>-20254</v>
      </c>
      <c r="L41" s="3">
        <v>49</v>
      </c>
      <c r="N41" s="3">
        <v>493433</v>
      </c>
      <c r="P41" s="3">
        <v>513687</v>
      </c>
      <c r="R41" s="3">
        <v>-20254</v>
      </c>
    </row>
    <row r="42" spans="2:18" x14ac:dyDescent="0.55000000000000004">
      <c r="B42" s="2" t="s">
        <v>13</v>
      </c>
      <c r="D42" s="3">
        <v>0</v>
      </c>
      <c r="F42" s="3">
        <v>0</v>
      </c>
      <c r="H42" s="3">
        <v>0</v>
      </c>
      <c r="J42" s="3">
        <v>0</v>
      </c>
      <c r="L42" s="3">
        <v>40327</v>
      </c>
      <c r="N42" s="3">
        <v>463435874</v>
      </c>
      <c r="P42" s="3">
        <v>480242911</v>
      </c>
      <c r="R42" s="3">
        <v>-16807037</v>
      </c>
    </row>
    <row r="43" spans="2:18" x14ac:dyDescent="0.55000000000000004">
      <c r="B43" s="2" t="s">
        <v>132</v>
      </c>
      <c r="D43" s="3">
        <v>8542</v>
      </c>
      <c r="F43" s="3">
        <v>523480964</v>
      </c>
      <c r="H43" s="3">
        <v>566432662</v>
      </c>
      <c r="J43" s="3">
        <v>-42951698</v>
      </c>
      <c r="L43" s="3">
        <v>8542</v>
      </c>
      <c r="N43" s="3">
        <v>523480964</v>
      </c>
      <c r="P43" s="3">
        <v>566432662</v>
      </c>
      <c r="R43" s="3">
        <v>-42951698</v>
      </c>
    </row>
    <row r="44" spans="2:18" x14ac:dyDescent="0.55000000000000004">
      <c r="B44" s="2" t="s">
        <v>191</v>
      </c>
      <c r="D44" s="3">
        <v>4000</v>
      </c>
      <c r="F44" s="3">
        <v>2419601368</v>
      </c>
      <c r="H44" s="3">
        <v>2468447325</v>
      </c>
      <c r="J44" s="3">
        <v>-48845957</v>
      </c>
      <c r="L44" s="3">
        <v>8100</v>
      </c>
      <c r="N44" s="3">
        <v>4938622718</v>
      </c>
      <c r="P44" s="3">
        <v>4998605832</v>
      </c>
      <c r="R44" s="3">
        <v>-59983114</v>
      </c>
    </row>
    <row r="45" spans="2:18" x14ac:dyDescent="0.55000000000000004">
      <c r="B45" s="2" t="s">
        <v>17</v>
      </c>
      <c r="D45" s="3">
        <v>0</v>
      </c>
      <c r="F45" s="3">
        <v>0</v>
      </c>
      <c r="H45" s="3">
        <v>0</v>
      </c>
      <c r="J45" s="3">
        <v>0</v>
      </c>
      <c r="L45" s="3">
        <v>100368</v>
      </c>
      <c r="N45" s="3">
        <v>2741531521</v>
      </c>
      <c r="P45" s="3">
        <v>2858433716</v>
      </c>
      <c r="R45" s="3">
        <v>-116902195</v>
      </c>
    </row>
    <row r="46" spans="2:18" x14ac:dyDescent="0.55000000000000004">
      <c r="B46" s="2" t="s">
        <v>182</v>
      </c>
      <c r="D46" s="3">
        <v>0</v>
      </c>
      <c r="F46" s="3">
        <v>0</v>
      </c>
      <c r="H46" s="3">
        <v>0</v>
      </c>
      <c r="J46" s="3">
        <v>0</v>
      </c>
      <c r="L46" s="3">
        <v>227158</v>
      </c>
      <c r="N46" s="3">
        <v>4968102273</v>
      </c>
      <c r="P46" s="3">
        <v>5198331334</v>
      </c>
      <c r="R46" s="3">
        <v>-230229061</v>
      </c>
    </row>
    <row r="47" spans="2:18" x14ac:dyDescent="0.55000000000000004">
      <c r="B47" s="2" t="s">
        <v>134</v>
      </c>
      <c r="D47" s="3">
        <v>0</v>
      </c>
      <c r="F47" s="3">
        <v>0</v>
      </c>
      <c r="H47" s="3">
        <v>0</v>
      </c>
      <c r="J47" s="3">
        <v>0</v>
      </c>
      <c r="L47" s="3">
        <v>540000</v>
      </c>
      <c r="N47" s="3">
        <v>4862571114</v>
      </c>
      <c r="P47" s="3">
        <v>6026497372</v>
      </c>
      <c r="R47" s="3">
        <v>-1163926258</v>
      </c>
    </row>
    <row r="48" spans="2:18" x14ac:dyDescent="0.55000000000000004">
      <c r="B48" s="2" t="s">
        <v>16</v>
      </c>
      <c r="D48" s="3">
        <v>440000</v>
      </c>
      <c r="F48" s="3">
        <v>2576180024</v>
      </c>
      <c r="H48" s="3">
        <v>2467433238</v>
      </c>
      <c r="J48" s="3">
        <v>108746786</v>
      </c>
      <c r="L48" s="3">
        <v>3945534</v>
      </c>
      <c r="N48" s="3">
        <v>19825874643</v>
      </c>
      <c r="P48" s="3">
        <v>22125776663</v>
      </c>
      <c r="R48" s="3">
        <v>-2299902020</v>
      </c>
    </row>
    <row r="49" spans="2:18" x14ac:dyDescent="0.55000000000000004">
      <c r="D49" s="3"/>
      <c r="F49" s="3"/>
      <c r="H49" s="3"/>
      <c r="J49" s="3"/>
      <c r="L49" s="3"/>
      <c r="N49" s="3"/>
      <c r="P49" s="3"/>
      <c r="R49" s="3"/>
    </row>
    <row r="50" spans="2:18" ht="21.75" thickBot="1" x14ac:dyDescent="0.6">
      <c r="B50" s="33" t="s">
        <v>87</v>
      </c>
      <c r="D50" s="10">
        <f>SUM(D10:D48)</f>
        <v>847815</v>
      </c>
      <c r="F50" s="10">
        <f>SUM(F10:F48)</f>
        <v>25911968315</v>
      </c>
      <c r="H50" s="10">
        <f>SUM(H10:H48)</f>
        <v>24694840446</v>
      </c>
      <c r="J50" s="10">
        <f>SUM(J10:J48)</f>
        <v>1217127869</v>
      </c>
      <c r="L50" s="10">
        <f>SUM(L10:L48)</f>
        <v>7348297</v>
      </c>
      <c r="N50" s="10">
        <f>SUM(N10:N48)</f>
        <v>309163056906</v>
      </c>
      <c r="P50" s="10">
        <f>SUM(P10:P48)</f>
        <v>302784288002</v>
      </c>
      <c r="R50" s="10">
        <f>SUM(R10:R48)</f>
        <v>6378768904</v>
      </c>
    </row>
    <row r="51" spans="2:18" ht="21.75" thickTop="1" x14ac:dyDescent="0.55000000000000004"/>
    <row r="52" spans="2:18" ht="26.25" x14ac:dyDescent="0.65">
      <c r="J52" s="28">
        <v>13</v>
      </c>
    </row>
  </sheetData>
  <sortState xmlns:xlrd2="http://schemas.microsoft.com/office/spreadsheetml/2017/richdata2" ref="B10:R48">
    <sortCondition descending="1" ref="R10:R4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6"/>
  <sheetViews>
    <sheetView rightToLeft="1" view="pageBreakPreview" zoomScale="60" zoomScaleNormal="100" workbookViewId="0">
      <selection activeCell="A33" sqref="A33:XFD33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8" t="s">
        <v>130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7"/>
      <c r="R2" s="17"/>
      <c r="S2" s="17"/>
      <c r="T2" s="17"/>
      <c r="U2" s="17"/>
    </row>
    <row r="3" spans="2:28" ht="30" x14ac:dyDescent="0.6">
      <c r="B3" s="118" t="s">
        <v>49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7"/>
      <c r="R3" s="17"/>
    </row>
    <row r="4" spans="2:28" ht="30" x14ac:dyDescent="0.6">
      <c r="B4" s="118" t="s">
        <v>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7"/>
      <c r="R4" s="17"/>
    </row>
    <row r="6" spans="2:28" s="2" customFormat="1" ht="30" x14ac:dyDescent="0.55000000000000004">
      <c r="B6" s="14" t="s">
        <v>124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19" t="s">
        <v>53</v>
      </c>
      <c r="D7" s="120" t="s">
        <v>51</v>
      </c>
      <c r="E7" s="120" t="s">
        <v>51</v>
      </c>
      <c r="F7" s="120" t="s">
        <v>51</v>
      </c>
      <c r="G7" s="120" t="s">
        <v>51</v>
      </c>
      <c r="H7" s="120" t="s">
        <v>51</v>
      </c>
      <c r="I7" s="120" t="s">
        <v>51</v>
      </c>
      <c r="J7" s="120" t="s">
        <v>51</v>
      </c>
      <c r="L7" s="120" t="s">
        <v>52</v>
      </c>
      <c r="M7" s="120" t="s">
        <v>52</v>
      </c>
      <c r="N7" s="120" t="s">
        <v>52</v>
      </c>
      <c r="O7" s="120" t="s">
        <v>52</v>
      </c>
      <c r="P7" s="120" t="s">
        <v>52</v>
      </c>
      <c r="Q7" s="120" t="s">
        <v>52</v>
      </c>
      <c r="R7" s="120" t="s">
        <v>52</v>
      </c>
    </row>
    <row r="8" spans="2:28" s="56" customFormat="1" ht="63" customHeight="1" x14ac:dyDescent="0.75">
      <c r="B8" s="119" t="s">
        <v>53</v>
      </c>
      <c r="D8" s="152" t="s">
        <v>76</v>
      </c>
      <c r="E8" s="57"/>
      <c r="F8" s="152" t="s">
        <v>73</v>
      </c>
      <c r="G8" s="57"/>
      <c r="H8" s="152" t="s">
        <v>74</v>
      </c>
      <c r="I8" s="57"/>
      <c r="J8" s="152" t="s">
        <v>77</v>
      </c>
      <c r="L8" s="152" t="s">
        <v>76</v>
      </c>
      <c r="M8" s="57"/>
      <c r="N8" s="152" t="s">
        <v>73</v>
      </c>
      <c r="O8" s="57"/>
      <c r="P8" s="152" t="s">
        <v>74</v>
      </c>
      <c r="Q8" s="57"/>
      <c r="R8" s="152" t="s">
        <v>77</v>
      </c>
    </row>
    <row r="9" spans="2:28" ht="21.75" x14ac:dyDescent="0.6">
      <c r="B9" s="51" t="s">
        <v>107</v>
      </c>
      <c r="C9" s="4"/>
      <c r="D9" s="58">
        <v>0</v>
      </c>
      <c r="E9" s="4"/>
      <c r="F9" s="58">
        <v>0</v>
      </c>
      <c r="G9" s="4"/>
      <c r="H9" s="58">
        <v>0</v>
      </c>
      <c r="I9" s="4"/>
      <c r="J9" s="58">
        <v>0</v>
      </c>
      <c r="K9" s="4"/>
      <c r="L9" s="58">
        <v>6177542225</v>
      </c>
      <c r="M9" s="4"/>
      <c r="N9" s="58">
        <v>0</v>
      </c>
      <c r="O9" s="4"/>
      <c r="P9" s="58">
        <v>948391820</v>
      </c>
      <c r="Q9" s="4"/>
      <c r="R9" s="58">
        <v>7125934045</v>
      </c>
    </row>
    <row r="10" spans="2:28" ht="21.75" x14ac:dyDescent="0.6">
      <c r="B10" s="4" t="s">
        <v>186</v>
      </c>
      <c r="C10" s="4"/>
      <c r="D10" s="30">
        <v>76747</v>
      </c>
      <c r="E10" s="4"/>
      <c r="F10" s="30">
        <v>0</v>
      </c>
      <c r="G10" s="4"/>
      <c r="H10" s="30">
        <v>0</v>
      </c>
      <c r="I10" s="4"/>
      <c r="J10" s="30">
        <v>76747</v>
      </c>
      <c r="K10" s="4"/>
      <c r="L10" s="30">
        <v>810592184</v>
      </c>
      <c r="M10" s="4"/>
      <c r="N10" s="30">
        <v>62007</v>
      </c>
      <c r="O10" s="4"/>
      <c r="P10" s="30">
        <v>445212731</v>
      </c>
      <c r="Q10" s="4"/>
      <c r="R10" s="30">
        <v>1255866922</v>
      </c>
    </row>
    <row r="11" spans="2:28" ht="21.75" x14ac:dyDescent="0.6">
      <c r="B11" s="4" t="s">
        <v>127</v>
      </c>
      <c r="C11" s="4"/>
      <c r="D11" s="30">
        <v>0</v>
      </c>
      <c r="E11" s="4"/>
      <c r="F11" s="30">
        <v>0</v>
      </c>
      <c r="G11" s="4"/>
      <c r="H11" s="30">
        <v>0</v>
      </c>
      <c r="I11" s="4"/>
      <c r="J11" s="30">
        <v>0</v>
      </c>
      <c r="K11" s="4"/>
      <c r="L11" s="30">
        <v>0</v>
      </c>
      <c r="M11" s="4"/>
      <c r="N11" s="30">
        <v>0</v>
      </c>
      <c r="O11" s="4"/>
      <c r="P11" s="30">
        <v>1163235709</v>
      </c>
      <c r="Q11" s="4"/>
      <c r="R11" s="30">
        <v>1163235709</v>
      </c>
    </row>
    <row r="12" spans="2:28" ht="21.75" x14ac:dyDescent="0.6">
      <c r="B12" s="4" t="s">
        <v>105</v>
      </c>
      <c r="C12" s="4"/>
      <c r="D12" s="30">
        <v>0</v>
      </c>
      <c r="E12" s="4"/>
      <c r="F12" s="30">
        <v>0</v>
      </c>
      <c r="G12" s="4"/>
      <c r="H12" s="30">
        <v>10945677</v>
      </c>
      <c r="I12" s="4"/>
      <c r="J12" s="30">
        <v>10945677</v>
      </c>
      <c r="K12" s="4"/>
      <c r="L12" s="30">
        <v>0</v>
      </c>
      <c r="M12" s="4"/>
      <c r="N12" s="30">
        <v>0</v>
      </c>
      <c r="O12" s="4"/>
      <c r="P12" s="30">
        <v>812762296</v>
      </c>
      <c r="Q12" s="4"/>
      <c r="R12" s="30">
        <v>812762296</v>
      </c>
    </row>
    <row r="13" spans="2:28" ht="21.75" x14ac:dyDescent="0.6">
      <c r="B13" s="4" t="s">
        <v>136</v>
      </c>
      <c r="C13" s="4"/>
      <c r="D13" s="30">
        <v>0</v>
      </c>
      <c r="E13" s="4"/>
      <c r="F13" s="30">
        <v>32746988</v>
      </c>
      <c r="G13" s="4"/>
      <c r="H13" s="30">
        <v>0</v>
      </c>
      <c r="I13" s="4"/>
      <c r="J13" s="30">
        <v>32746988</v>
      </c>
      <c r="K13" s="4"/>
      <c r="L13" s="30">
        <v>0</v>
      </c>
      <c r="M13" s="4"/>
      <c r="N13" s="30">
        <v>38917982</v>
      </c>
      <c r="O13" s="4"/>
      <c r="P13" s="30">
        <v>699850251</v>
      </c>
      <c r="Q13" s="4"/>
      <c r="R13" s="30">
        <v>738768233</v>
      </c>
    </row>
    <row r="14" spans="2:28" ht="21.75" x14ac:dyDescent="0.6">
      <c r="B14" s="4" t="s">
        <v>138</v>
      </c>
      <c r="C14" s="4"/>
      <c r="D14" s="30">
        <v>84097374</v>
      </c>
      <c r="E14" s="4"/>
      <c r="F14" s="30">
        <v>0</v>
      </c>
      <c r="G14" s="4"/>
      <c r="H14" s="30">
        <v>0</v>
      </c>
      <c r="I14" s="4"/>
      <c r="J14" s="30">
        <v>84097374</v>
      </c>
      <c r="K14" s="4"/>
      <c r="L14" s="30">
        <v>715479090</v>
      </c>
      <c r="M14" s="4"/>
      <c r="N14" s="30">
        <v>-2078211</v>
      </c>
      <c r="O14" s="4"/>
      <c r="P14" s="30">
        <v>0</v>
      </c>
      <c r="Q14" s="4"/>
      <c r="R14" s="30">
        <v>713400879</v>
      </c>
    </row>
    <row r="15" spans="2:28" ht="21.75" x14ac:dyDescent="0.6">
      <c r="B15" s="4" t="s">
        <v>103</v>
      </c>
      <c r="C15" s="4"/>
      <c r="D15" s="30">
        <v>0</v>
      </c>
      <c r="E15" s="4"/>
      <c r="F15" s="30">
        <v>2736296</v>
      </c>
      <c r="G15" s="4"/>
      <c r="H15" s="30">
        <v>-4388</v>
      </c>
      <c r="I15" s="4"/>
      <c r="J15" s="30">
        <v>2731908</v>
      </c>
      <c r="K15" s="4"/>
      <c r="L15" s="30">
        <v>0</v>
      </c>
      <c r="M15" s="4"/>
      <c r="N15" s="30">
        <v>2731516</v>
      </c>
      <c r="O15" s="4"/>
      <c r="P15" s="30">
        <v>686706726</v>
      </c>
      <c r="Q15" s="4"/>
      <c r="R15" s="30">
        <v>689438242</v>
      </c>
    </row>
    <row r="16" spans="2:28" ht="21.75" x14ac:dyDescent="0.6">
      <c r="B16" s="4" t="s">
        <v>188</v>
      </c>
      <c r="C16" s="4"/>
      <c r="D16" s="30">
        <v>0</v>
      </c>
      <c r="E16" s="4"/>
      <c r="F16" s="30">
        <v>63908414</v>
      </c>
      <c r="G16" s="4"/>
      <c r="H16" s="30">
        <v>0</v>
      </c>
      <c r="I16" s="4"/>
      <c r="J16" s="30">
        <v>63908414</v>
      </c>
      <c r="K16" s="4"/>
      <c r="L16" s="30">
        <v>0</v>
      </c>
      <c r="M16" s="4"/>
      <c r="N16" s="30">
        <v>332088207</v>
      </c>
      <c r="O16" s="4"/>
      <c r="P16" s="30">
        <v>104207882</v>
      </c>
      <c r="Q16" s="4"/>
      <c r="R16" s="30">
        <v>436296089</v>
      </c>
    </row>
    <row r="17" spans="2:18" ht="21.75" x14ac:dyDescent="0.6">
      <c r="B17" s="4" t="s">
        <v>183</v>
      </c>
      <c r="C17" s="4"/>
      <c r="D17" s="30">
        <v>572989932</v>
      </c>
      <c r="E17" s="4"/>
      <c r="F17" s="30">
        <v>-1918787455</v>
      </c>
      <c r="G17" s="4"/>
      <c r="H17" s="30">
        <v>0</v>
      </c>
      <c r="I17" s="4"/>
      <c r="J17" s="30">
        <v>-1345797523</v>
      </c>
      <c r="K17" s="4"/>
      <c r="L17" s="30">
        <v>2582513946</v>
      </c>
      <c r="M17" s="4"/>
      <c r="N17" s="30">
        <v>-2182272836</v>
      </c>
      <c r="O17" s="4"/>
      <c r="P17" s="30">
        <v>0</v>
      </c>
      <c r="Q17" s="4"/>
      <c r="R17" s="30">
        <v>400241110</v>
      </c>
    </row>
    <row r="18" spans="2:18" ht="21.75" x14ac:dyDescent="0.6">
      <c r="B18" s="4" t="s">
        <v>106</v>
      </c>
      <c r="C18" s="4"/>
      <c r="D18" s="30">
        <v>0</v>
      </c>
      <c r="E18" s="4"/>
      <c r="F18" s="30">
        <v>0</v>
      </c>
      <c r="G18" s="4"/>
      <c r="H18" s="30">
        <v>0</v>
      </c>
      <c r="I18" s="4"/>
      <c r="J18" s="30">
        <v>0</v>
      </c>
      <c r="K18" s="4"/>
      <c r="L18" s="30">
        <v>0</v>
      </c>
      <c r="M18" s="4"/>
      <c r="N18" s="30">
        <v>0</v>
      </c>
      <c r="O18" s="4"/>
      <c r="P18" s="30">
        <v>348501923</v>
      </c>
      <c r="Q18" s="4"/>
      <c r="R18" s="30">
        <v>348501923</v>
      </c>
    </row>
    <row r="19" spans="2:18" ht="21.75" x14ac:dyDescent="0.6">
      <c r="B19" s="4" t="s">
        <v>169</v>
      </c>
      <c r="C19" s="4"/>
      <c r="D19" s="30">
        <v>0</v>
      </c>
      <c r="E19" s="4"/>
      <c r="F19" s="30">
        <v>0</v>
      </c>
      <c r="G19" s="4"/>
      <c r="H19" s="30">
        <v>0</v>
      </c>
      <c r="I19" s="4"/>
      <c r="J19" s="30">
        <v>0</v>
      </c>
      <c r="K19" s="4"/>
      <c r="L19" s="30">
        <v>0</v>
      </c>
      <c r="M19" s="4"/>
      <c r="N19" s="30">
        <v>0</v>
      </c>
      <c r="O19" s="4"/>
      <c r="P19" s="30">
        <v>279378269</v>
      </c>
      <c r="Q19" s="4"/>
      <c r="R19" s="30">
        <v>279378269</v>
      </c>
    </row>
    <row r="20" spans="2:18" ht="21.75" x14ac:dyDescent="0.6">
      <c r="B20" s="4" t="s">
        <v>141</v>
      </c>
      <c r="C20" s="4"/>
      <c r="D20" s="30">
        <v>0</v>
      </c>
      <c r="E20" s="4"/>
      <c r="F20" s="30">
        <v>52292757</v>
      </c>
      <c r="G20" s="4"/>
      <c r="H20" s="30">
        <v>0</v>
      </c>
      <c r="I20" s="4"/>
      <c r="J20" s="30">
        <v>52292757</v>
      </c>
      <c r="K20" s="4"/>
      <c r="L20" s="30">
        <v>0</v>
      </c>
      <c r="M20" s="4"/>
      <c r="N20" s="30">
        <v>52292757</v>
      </c>
      <c r="O20" s="4"/>
      <c r="P20" s="30">
        <v>21485668</v>
      </c>
      <c r="Q20" s="4"/>
      <c r="R20" s="30">
        <v>73778425</v>
      </c>
    </row>
    <row r="21" spans="2:18" ht="21.75" x14ac:dyDescent="0.6">
      <c r="B21" s="4" t="s">
        <v>170</v>
      </c>
      <c r="C21" s="4"/>
      <c r="D21" s="30">
        <v>0</v>
      </c>
      <c r="E21" s="4"/>
      <c r="F21" s="30">
        <v>0</v>
      </c>
      <c r="G21" s="4"/>
      <c r="H21" s="30">
        <v>0</v>
      </c>
      <c r="I21" s="4"/>
      <c r="J21" s="30">
        <v>0</v>
      </c>
      <c r="K21" s="4"/>
      <c r="L21" s="30">
        <v>0</v>
      </c>
      <c r="M21" s="4"/>
      <c r="N21" s="30">
        <v>0</v>
      </c>
      <c r="O21" s="4"/>
      <c r="P21" s="30">
        <v>73248770</v>
      </c>
      <c r="Q21" s="4"/>
      <c r="R21" s="30">
        <v>73248770</v>
      </c>
    </row>
    <row r="22" spans="2:18" ht="21.75" x14ac:dyDescent="0.6">
      <c r="B22" s="4" t="s">
        <v>232</v>
      </c>
      <c r="C22" s="4"/>
      <c r="D22" s="30">
        <v>0</v>
      </c>
      <c r="E22" s="4"/>
      <c r="F22" s="30">
        <v>67472955</v>
      </c>
      <c r="G22" s="4"/>
      <c r="H22" s="30">
        <v>0</v>
      </c>
      <c r="I22" s="4"/>
      <c r="J22" s="30">
        <v>67472955</v>
      </c>
      <c r="K22" s="4"/>
      <c r="L22" s="30">
        <v>0</v>
      </c>
      <c r="M22" s="4"/>
      <c r="N22" s="30">
        <v>67472955</v>
      </c>
      <c r="O22" s="4"/>
      <c r="P22" s="30">
        <v>0</v>
      </c>
      <c r="Q22" s="4"/>
      <c r="R22" s="30">
        <v>67472955</v>
      </c>
    </row>
    <row r="23" spans="2:18" ht="21.75" x14ac:dyDescent="0.6">
      <c r="B23" s="4" t="s">
        <v>229</v>
      </c>
      <c r="C23" s="4"/>
      <c r="D23" s="30">
        <v>0</v>
      </c>
      <c r="E23" s="4"/>
      <c r="F23" s="30">
        <v>26230482</v>
      </c>
      <c r="G23" s="4"/>
      <c r="H23" s="30">
        <v>5178629</v>
      </c>
      <c r="I23" s="4"/>
      <c r="J23" s="30">
        <v>31409111</v>
      </c>
      <c r="K23" s="4"/>
      <c r="L23" s="30">
        <v>0</v>
      </c>
      <c r="M23" s="4"/>
      <c r="N23" s="30">
        <v>26230482</v>
      </c>
      <c r="O23" s="4"/>
      <c r="P23" s="30">
        <v>5178629</v>
      </c>
      <c r="Q23" s="4"/>
      <c r="R23" s="30">
        <v>31409111</v>
      </c>
    </row>
    <row r="24" spans="2:18" ht="21.75" x14ac:dyDescent="0.6">
      <c r="B24" s="4" t="s">
        <v>240</v>
      </c>
      <c r="C24" s="4"/>
      <c r="D24" s="30">
        <v>0</v>
      </c>
      <c r="E24" s="4"/>
      <c r="F24" s="30">
        <v>0</v>
      </c>
      <c r="G24" s="4"/>
      <c r="H24" s="30">
        <v>26021703</v>
      </c>
      <c r="I24" s="4"/>
      <c r="J24" s="30">
        <v>26021703</v>
      </c>
      <c r="K24" s="4"/>
      <c r="L24" s="30">
        <v>0</v>
      </c>
      <c r="M24" s="4"/>
      <c r="N24" s="30">
        <v>0</v>
      </c>
      <c r="O24" s="4"/>
      <c r="P24" s="30">
        <v>26021703</v>
      </c>
      <c r="Q24" s="4"/>
      <c r="R24" s="30">
        <v>26021703</v>
      </c>
    </row>
    <row r="25" spans="2:18" ht="21.75" x14ac:dyDescent="0.6">
      <c r="B25" s="4" t="s">
        <v>237</v>
      </c>
      <c r="C25" s="4"/>
      <c r="D25" s="30">
        <v>0</v>
      </c>
      <c r="E25" s="4"/>
      <c r="F25" s="30">
        <v>0</v>
      </c>
      <c r="G25" s="4"/>
      <c r="H25" s="30">
        <v>25926657</v>
      </c>
      <c r="I25" s="4"/>
      <c r="J25" s="30">
        <v>25926657</v>
      </c>
      <c r="K25" s="4"/>
      <c r="L25" s="30">
        <v>0</v>
      </c>
      <c r="M25" s="4"/>
      <c r="N25" s="30">
        <v>0</v>
      </c>
      <c r="O25" s="4"/>
      <c r="P25" s="30">
        <v>25926657</v>
      </c>
      <c r="Q25" s="4"/>
      <c r="R25" s="30">
        <v>25926657</v>
      </c>
    </row>
    <row r="26" spans="2:18" ht="21.75" x14ac:dyDescent="0.6">
      <c r="B26" s="4" t="s">
        <v>194</v>
      </c>
      <c r="C26" s="4"/>
      <c r="D26" s="30">
        <v>0</v>
      </c>
      <c r="E26" s="4"/>
      <c r="F26" s="30">
        <v>0</v>
      </c>
      <c r="G26" s="4"/>
      <c r="H26" s="30">
        <v>19654525</v>
      </c>
      <c r="I26" s="4"/>
      <c r="J26" s="30">
        <v>19654525</v>
      </c>
      <c r="K26" s="4"/>
      <c r="L26" s="30">
        <v>0</v>
      </c>
      <c r="M26" s="4"/>
      <c r="N26" s="30">
        <v>0</v>
      </c>
      <c r="O26" s="4"/>
      <c r="P26" s="30">
        <v>20181596</v>
      </c>
      <c r="Q26" s="4"/>
      <c r="R26" s="30">
        <v>20181596</v>
      </c>
    </row>
    <row r="27" spans="2:18" ht="21.75" x14ac:dyDescent="0.6">
      <c r="B27" s="4" t="s">
        <v>135</v>
      </c>
      <c r="C27" s="4"/>
      <c r="D27" s="30">
        <v>0</v>
      </c>
      <c r="E27" s="4"/>
      <c r="F27" s="30">
        <v>0</v>
      </c>
      <c r="G27" s="4"/>
      <c r="H27" s="30">
        <v>0</v>
      </c>
      <c r="I27" s="4"/>
      <c r="J27" s="30">
        <v>0</v>
      </c>
      <c r="K27" s="4"/>
      <c r="L27" s="30">
        <v>0</v>
      </c>
      <c r="M27" s="4"/>
      <c r="N27" s="30">
        <v>0</v>
      </c>
      <c r="O27" s="4"/>
      <c r="P27" s="30">
        <v>18279005</v>
      </c>
      <c r="Q27" s="4"/>
      <c r="R27" s="30">
        <v>18279005</v>
      </c>
    </row>
    <row r="28" spans="2:18" ht="21.75" x14ac:dyDescent="0.6">
      <c r="B28" s="4" t="s">
        <v>226</v>
      </c>
      <c r="C28" s="4"/>
      <c r="D28" s="30">
        <v>0</v>
      </c>
      <c r="E28" s="4"/>
      <c r="F28" s="30">
        <v>15582754</v>
      </c>
      <c r="G28" s="4"/>
      <c r="H28" s="30">
        <v>0</v>
      </c>
      <c r="I28" s="4"/>
      <c r="J28" s="30">
        <v>15582754</v>
      </c>
      <c r="K28" s="4"/>
      <c r="L28" s="30">
        <v>0</v>
      </c>
      <c r="M28" s="4"/>
      <c r="N28" s="30">
        <v>15582754</v>
      </c>
      <c r="O28" s="4"/>
      <c r="P28" s="30">
        <v>0</v>
      </c>
      <c r="Q28" s="4"/>
      <c r="R28" s="30">
        <v>15582754</v>
      </c>
    </row>
    <row r="29" spans="2:18" ht="21.75" x14ac:dyDescent="0.6">
      <c r="B29" s="4" t="s">
        <v>195</v>
      </c>
      <c r="C29" s="4"/>
      <c r="D29" s="30">
        <v>0</v>
      </c>
      <c r="E29" s="4"/>
      <c r="F29" s="30">
        <v>562329</v>
      </c>
      <c r="G29" s="4"/>
      <c r="H29" s="30">
        <v>0</v>
      </c>
      <c r="I29" s="4"/>
      <c r="J29" s="30">
        <v>562329</v>
      </c>
      <c r="K29" s="4"/>
      <c r="L29" s="30">
        <v>0</v>
      </c>
      <c r="M29" s="4"/>
      <c r="N29" s="30">
        <v>562329</v>
      </c>
      <c r="O29" s="4"/>
      <c r="P29" s="30">
        <v>3268392</v>
      </c>
      <c r="Q29" s="4"/>
      <c r="R29" s="30">
        <v>3830721</v>
      </c>
    </row>
    <row r="30" spans="2:18" ht="21.75" x14ac:dyDescent="0.6">
      <c r="B30" s="4" t="s">
        <v>176</v>
      </c>
      <c r="C30" s="4"/>
      <c r="D30" s="30">
        <v>0</v>
      </c>
      <c r="E30" s="4"/>
      <c r="F30" s="30">
        <v>0</v>
      </c>
      <c r="G30" s="4"/>
      <c r="H30" s="30">
        <v>0</v>
      </c>
      <c r="I30" s="4"/>
      <c r="J30" s="30">
        <v>0</v>
      </c>
      <c r="K30" s="4"/>
      <c r="L30" s="30">
        <v>0</v>
      </c>
      <c r="M30" s="4"/>
      <c r="N30" s="30">
        <v>0</v>
      </c>
      <c r="O30" s="4"/>
      <c r="P30" s="30">
        <v>260499</v>
      </c>
      <c r="Q30" s="4"/>
      <c r="R30" s="30">
        <v>260499</v>
      </c>
    </row>
    <row r="31" spans="2:18" ht="21.75" x14ac:dyDescent="0.6">
      <c r="B31" s="4" t="s">
        <v>191</v>
      </c>
      <c r="C31" s="4"/>
      <c r="D31" s="30">
        <v>0</v>
      </c>
      <c r="E31" s="4"/>
      <c r="F31" s="30">
        <v>0</v>
      </c>
      <c r="G31" s="4"/>
      <c r="H31" s="30">
        <v>-48845957</v>
      </c>
      <c r="I31" s="4"/>
      <c r="J31" s="30">
        <v>-48845957</v>
      </c>
      <c r="K31" s="4"/>
      <c r="L31" s="30">
        <v>0</v>
      </c>
      <c r="M31" s="4"/>
      <c r="N31" s="30">
        <v>0</v>
      </c>
      <c r="O31" s="4"/>
      <c r="P31" s="30">
        <v>-59983114</v>
      </c>
      <c r="Q31" s="4"/>
      <c r="R31" s="30">
        <v>-59983114</v>
      </c>
    </row>
    <row r="32" spans="2:18" ht="21.75" x14ac:dyDescent="0.6">
      <c r="B32" s="4" t="s">
        <v>223</v>
      </c>
      <c r="C32" s="4"/>
      <c r="D32" s="30">
        <v>0</v>
      </c>
      <c r="E32" s="4"/>
      <c r="F32" s="30">
        <v>-381084191</v>
      </c>
      <c r="G32" s="4"/>
      <c r="H32" s="30">
        <v>24518920</v>
      </c>
      <c r="I32" s="4"/>
      <c r="J32" s="30">
        <v>-356565271</v>
      </c>
      <c r="K32" s="4"/>
      <c r="L32" s="30">
        <v>0</v>
      </c>
      <c r="M32" s="4"/>
      <c r="N32" s="30">
        <v>-381084191</v>
      </c>
      <c r="O32" s="4"/>
      <c r="P32" s="30">
        <v>24518920</v>
      </c>
      <c r="Q32" s="4"/>
      <c r="R32" s="30">
        <v>-356565271</v>
      </c>
    </row>
    <row r="33" spans="2:18" ht="21.75" x14ac:dyDescent="0.6">
      <c r="B33" s="4"/>
      <c r="C33" s="4"/>
      <c r="D33" s="30"/>
      <c r="E33" s="4"/>
      <c r="F33" s="30"/>
      <c r="G33" s="4"/>
      <c r="H33" s="30"/>
      <c r="I33" s="4"/>
      <c r="J33" s="30"/>
      <c r="K33" s="4"/>
      <c r="L33" s="30"/>
      <c r="M33" s="4"/>
      <c r="N33" s="30"/>
      <c r="O33" s="4"/>
      <c r="P33" s="30"/>
      <c r="Q33" s="4"/>
      <c r="R33" s="30"/>
    </row>
    <row r="34" spans="2:18" ht="24.75" thickBot="1" x14ac:dyDescent="0.65">
      <c r="B34" s="27" t="s">
        <v>87</v>
      </c>
      <c r="D34" s="10">
        <f>SUM(D9:D32)</f>
        <v>657164053</v>
      </c>
      <c r="E34" s="2"/>
      <c r="F34" s="10">
        <f>SUM(F9:F32)</f>
        <v>-2038338671</v>
      </c>
      <c r="G34" s="2"/>
      <c r="H34" s="10">
        <f>SUM(H9:H32)</f>
        <v>63395766</v>
      </c>
      <c r="I34" s="2"/>
      <c r="J34" s="10">
        <f>SUM(J9:J32)</f>
        <v>-1317778852</v>
      </c>
      <c r="K34" s="2"/>
      <c r="L34" s="10">
        <f>SUM(L9:L32)</f>
        <v>10286127445</v>
      </c>
      <c r="M34" s="2"/>
      <c r="N34" s="10">
        <f>SUM(N9:N32)</f>
        <v>-2029494249</v>
      </c>
      <c r="O34" s="2"/>
      <c r="P34" s="10">
        <f>SUM(P9:P32)</f>
        <v>5646634332</v>
      </c>
      <c r="Q34" s="2"/>
      <c r="R34" s="10">
        <f>SUM(R9:R32)</f>
        <v>13903267528</v>
      </c>
    </row>
    <row r="35" spans="2:18" ht="21.75" thickTop="1" x14ac:dyDescent="0.6"/>
    <row r="36" spans="2:18" ht="30" x14ac:dyDescent="0.75">
      <c r="J36" s="61">
        <v>14</v>
      </c>
    </row>
  </sheetData>
  <sortState xmlns:xlrd2="http://schemas.microsoft.com/office/spreadsheetml/2017/richdata2" ref="B9:R32">
    <sortCondition descending="1" ref="R9:R32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" bottom="0" header="0" footer="0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4"/>
  <sheetViews>
    <sheetView rightToLeft="1" view="pageBreakPreview" zoomScale="60" zoomScaleNormal="100" workbookViewId="0">
      <selection activeCell="B10" sqref="B10:J30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18" t="s">
        <v>130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28" ht="31.5" customHeight="1" x14ac:dyDescent="0.55000000000000004">
      <c r="B3" s="118" t="s">
        <v>49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2:28" ht="31.5" customHeight="1" x14ac:dyDescent="0.55000000000000004">
      <c r="B4" s="118" t="s">
        <v>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2:28" ht="73.5" customHeight="1" x14ac:dyDescent="0.55000000000000004"/>
    <row r="6" spans="2:28" ht="30" x14ac:dyDescent="0.55000000000000004">
      <c r="B6" s="14" t="s">
        <v>125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2" t="s">
        <v>78</v>
      </c>
      <c r="C8" s="122" t="s">
        <v>78</v>
      </c>
      <c r="D8" s="122" t="s">
        <v>78</v>
      </c>
      <c r="F8" s="122" t="s">
        <v>51</v>
      </c>
      <c r="G8" s="122" t="s">
        <v>51</v>
      </c>
      <c r="H8" s="122" t="s">
        <v>51</v>
      </c>
      <c r="J8" s="122" t="s">
        <v>52</v>
      </c>
      <c r="K8" s="122" t="s">
        <v>52</v>
      </c>
      <c r="L8" s="122" t="s">
        <v>52</v>
      </c>
    </row>
    <row r="9" spans="2:28" s="46" customFormat="1" ht="50.25" customHeight="1" x14ac:dyDescent="0.6">
      <c r="B9" s="149" t="s">
        <v>79</v>
      </c>
      <c r="D9" s="149" t="s">
        <v>41</v>
      </c>
      <c r="F9" s="149" t="s">
        <v>80</v>
      </c>
      <c r="H9" s="149" t="s">
        <v>81</v>
      </c>
      <c r="J9" s="149" t="s">
        <v>80</v>
      </c>
      <c r="L9" s="149" t="s">
        <v>81</v>
      </c>
    </row>
    <row r="10" spans="2:28" s="4" customFormat="1" ht="21.75" customHeight="1" x14ac:dyDescent="0.55000000000000004">
      <c r="B10" s="51" t="s">
        <v>142</v>
      </c>
      <c r="D10" s="77" t="s">
        <v>58</v>
      </c>
      <c r="F10" s="58">
        <v>0</v>
      </c>
      <c r="H10" s="51" t="s">
        <v>58</v>
      </c>
      <c r="J10" s="58">
        <v>13244514080</v>
      </c>
      <c r="L10" s="51" t="s">
        <v>58</v>
      </c>
    </row>
    <row r="11" spans="2:28" s="4" customFormat="1" ht="21.75" customHeight="1" x14ac:dyDescent="0.55000000000000004">
      <c r="B11" s="4" t="s">
        <v>200</v>
      </c>
      <c r="D11" s="76" t="s">
        <v>58</v>
      </c>
      <c r="F11" s="30">
        <v>1131780824</v>
      </c>
      <c r="H11" s="4" t="s">
        <v>58</v>
      </c>
      <c r="J11" s="30">
        <v>6076136982</v>
      </c>
      <c r="L11" s="4" t="s">
        <v>58</v>
      </c>
    </row>
    <row r="12" spans="2:28" s="4" customFormat="1" ht="21.75" customHeight="1" x14ac:dyDescent="0.55000000000000004">
      <c r="B12" s="4" t="s">
        <v>198</v>
      </c>
      <c r="D12" s="76" t="s">
        <v>58</v>
      </c>
      <c r="F12" s="30">
        <v>36164384</v>
      </c>
      <c r="H12" s="4" t="s">
        <v>58</v>
      </c>
      <c r="J12" s="30">
        <v>3019041097</v>
      </c>
      <c r="L12" s="4" t="s">
        <v>58</v>
      </c>
    </row>
    <row r="13" spans="2:28" s="4" customFormat="1" ht="21.75" customHeight="1" x14ac:dyDescent="0.55000000000000004">
      <c r="B13" s="4" t="s">
        <v>196</v>
      </c>
      <c r="D13" s="76" t="s">
        <v>58</v>
      </c>
      <c r="F13" s="30">
        <v>36166712</v>
      </c>
      <c r="H13" s="4" t="s">
        <v>58</v>
      </c>
      <c r="J13" s="30">
        <v>2875182039</v>
      </c>
    </row>
    <row r="14" spans="2:28" s="4" customFormat="1" ht="21.75" customHeight="1" x14ac:dyDescent="0.55000000000000004">
      <c r="B14" s="4" t="s">
        <v>143</v>
      </c>
      <c r="D14" s="76" t="s">
        <v>58</v>
      </c>
      <c r="F14" s="30">
        <v>0</v>
      </c>
      <c r="H14" s="4" t="s">
        <v>58</v>
      </c>
      <c r="J14" s="30">
        <v>1489757256</v>
      </c>
      <c r="L14" s="4" t="s">
        <v>58</v>
      </c>
    </row>
    <row r="15" spans="2:28" s="4" customFormat="1" ht="21.75" customHeight="1" x14ac:dyDescent="0.55000000000000004">
      <c r="B15" s="4" t="s">
        <v>110</v>
      </c>
      <c r="D15" s="76" t="s">
        <v>144</v>
      </c>
      <c r="F15" s="30">
        <v>0</v>
      </c>
      <c r="H15" s="4" t="s">
        <v>58</v>
      </c>
      <c r="J15" s="30">
        <v>1025156210</v>
      </c>
      <c r="L15" s="4" t="s">
        <v>58</v>
      </c>
    </row>
    <row r="16" spans="2:28" s="4" customFormat="1" ht="21.75" customHeight="1" x14ac:dyDescent="0.55000000000000004">
      <c r="B16" s="4" t="s">
        <v>145</v>
      </c>
      <c r="D16" s="76" t="s">
        <v>146</v>
      </c>
      <c r="F16" s="30">
        <v>0</v>
      </c>
      <c r="H16" s="4" t="s">
        <v>58</v>
      </c>
      <c r="J16" s="30">
        <v>806295893</v>
      </c>
      <c r="L16" s="4" t="s">
        <v>58</v>
      </c>
    </row>
    <row r="17" spans="2:12" s="4" customFormat="1" ht="21.75" customHeight="1" x14ac:dyDescent="0.55000000000000004">
      <c r="B17" s="4" t="s">
        <v>110</v>
      </c>
      <c r="D17" s="76" t="s">
        <v>147</v>
      </c>
      <c r="F17" s="30">
        <v>0</v>
      </c>
      <c r="H17" s="4" t="s">
        <v>58</v>
      </c>
      <c r="J17" s="30">
        <v>291017928</v>
      </c>
      <c r="L17" s="4" t="s">
        <v>58</v>
      </c>
    </row>
    <row r="18" spans="2:12" s="4" customFormat="1" ht="21.75" customHeight="1" x14ac:dyDescent="0.55000000000000004">
      <c r="B18" s="4" t="s">
        <v>204</v>
      </c>
      <c r="D18" s="76" t="s">
        <v>58</v>
      </c>
      <c r="F18" s="30">
        <v>0</v>
      </c>
      <c r="H18" s="4" t="s">
        <v>58</v>
      </c>
      <c r="J18" s="30">
        <v>281095890</v>
      </c>
      <c r="L18" s="4" t="s">
        <v>58</v>
      </c>
    </row>
    <row r="19" spans="2:12" s="4" customFormat="1" ht="21.75" customHeight="1" x14ac:dyDescent="0.55000000000000004">
      <c r="B19" s="4" t="s">
        <v>203</v>
      </c>
      <c r="D19" s="76" t="s">
        <v>58</v>
      </c>
      <c r="F19" s="30">
        <v>0</v>
      </c>
      <c r="H19" s="4" t="s">
        <v>58</v>
      </c>
      <c r="J19" s="30">
        <v>234246575</v>
      </c>
      <c r="L19" s="4" t="s">
        <v>58</v>
      </c>
    </row>
    <row r="20" spans="2:12" s="4" customFormat="1" ht="21.75" customHeight="1" x14ac:dyDescent="0.55000000000000004">
      <c r="B20" s="4" t="s">
        <v>114</v>
      </c>
      <c r="D20" s="76" t="s">
        <v>148</v>
      </c>
      <c r="F20" s="30">
        <v>0</v>
      </c>
      <c r="H20" s="4" t="s">
        <v>58</v>
      </c>
      <c r="J20" s="30">
        <v>178898063</v>
      </c>
      <c r="L20" s="4" t="s">
        <v>58</v>
      </c>
    </row>
    <row r="21" spans="2:12" s="4" customFormat="1" ht="21.75" customHeight="1" x14ac:dyDescent="0.55000000000000004">
      <c r="B21" s="4" t="s">
        <v>110</v>
      </c>
      <c r="D21" s="76" t="s">
        <v>155</v>
      </c>
      <c r="F21" s="30">
        <v>-5790</v>
      </c>
      <c r="H21" s="4" t="s">
        <v>58</v>
      </c>
      <c r="J21" s="30">
        <v>26203108</v>
      </c>
      <c r="L21" s="4" t="s">
        <v>58</v>
      </c>
    </row>
    <row r="22" spans="2:12" s="4" customFormat="1" ht="21.75" customHeight="1" x14ac:dyDescent="0.55000000000000004">
      <c r="B22" s="4" t="s">
        <v>205</v>
      </c>
      <c r="D22" s="76" t="s">
        <v>206</v>
      </c>
      <c r="F22" s="30">
        <v>6520496</v>
      </c>
      <c r="H22" s="4" t="s">
        <v>58</v>
      </c>
      <c r="J22" s="30">
        <v>8041409</v>
      </c>
      <c r="L22" s="4" t="s">
        <v>58</v>
      </c>
    </row>
    <row r="23" spans="2:12" s="4" customFormat="1" ht="21.75" customHeight="1" x14ac:dyDescent="0.55000000000000004">
      <c r="B23" s="4" t="s">
        <v>114</v>
      </c>
      <c r="D23" s="76" t="s">
        <v>177</v>
      </c>
      <c r="F23" s="30">
        <v>75207</v>
      </c>
      <c r="H23" s="4" t="s">
        <v>58</v>
      </c>
      <c r="J23" s="30">
        <v>2648080</v>
      </c>
      <c r="L23" s="4" t="s">
        <v>58</v>
      </c>
    </row>
    <row r="24" spans="2:12" s="4" customFormat="1" ht="21.75" customHeight="1" x14ac:dyDescent="0.55000000000000004">
      <c r="B24" s="4" t="s">
        <v>115</v>
      </c>
      <c r="D24" s="76" t="s">
        <v>151</v>
      </c>
      <c r="F24" s="30">
        <v>55840</v>
      </c>
      <c r="H24" s="4" t="s">
        <v>58</v>
      </c>
      <c r="J24" s="30">
        <v>564929</v>
      </c>
      <c r="L24" s="4" t="s">
        <v>58</v>
      </c>
    </row>
    <row r="25" spans="2:12" s="4" customFormat="1" ht="21.75" customHeight="1" x14ac:dyDescent="0.55000000000000004">
      <c r="B25" s="4" t="s">
        <v>157</v>
      </c>
      <c r="D25" s="76" t="s">
        <v>158</v>
      </c>
      <c r="F25" s="30">
        <v>19933</v>
      </c>
      <c r="H25" s="4" t="s">
        <v>58</v>
      </c>
      <c r="J25" s="30">
        <v>236530</v>
      </c>
      <c r="L25" s="4" t="s">
        <v>58</v>
      </c>
    </row>
    <row r="26" spans="2:12" s="4" customFormat="1" ht="21.75" customHeight="1" x14ac:dyDescent="0.55000000000000004">
      <c r="B26" s="4" t="s">
        <v>110</v>
      </c>
      <c r="D26" s="76" t="s">
        <v>160</v>
      </c>
      <c r="F26" s="30">
        <v>28598</v>
      </c>
      <c r="H26" s="4" t="s">
        <v>58</v>
      </c>
      <c r="J26" s="30">
        <v>209310</v>
      </c>
      <c r="L26" s="4" t="s">
        <v>58</v>
      </c>
    </row>
    <row r="27" spans="2:12" s="4" customFormat="1" ht="21.75" customHeight="1" x14ac:dyDescent="0.55000000000000004">
      <c r="B27" s="4" t="s">
        <v>149</v>
      </c>
      <c r="D27" s="76" t="s">
        <v>150</v>
      </c>
      <c r="F27" s="30">
        <v>1589</v>
      </c>
      <c r="H27" s="4" t="s">
        <v>58</v>
      </c>
      <c r="J27" s="30">
        <v>117368</v>
      </c>
      <c r="L27" s="4" t="s">
        <v>58</v>
      </c>
    </row>
    <row r="28" spans="2:12" s="4" customFormat="1" ht="21.75" customHeight="1" x14ac:dyDescent="0.55000000000000004">
      <c r="B28" s="4" t="s">
        <v>208</v>
      </c>
      <c r="D28" s="76" t="s">
        <v>209</v>
      </c>
      <c r="F28" s="30">
        <v>2248</v>
      </c>
      <c r="H28" s="4" t="s">
        <v>58</v>
      </c>
      <c r="J28" s="30">
        <v>7191</v>
      </c>
      <c r="L28" s="4" t="s">
        <v>58</v>
      </c>
    </row>
    <row r="29" spans="2:12" s="4" customFormat="1" ht="21.75" customHeight="1" x14ac:dyDescent="0.55000000000000004">
      <c r="B29" s="4" t="s">
        <v>113</v>
      </c>
      <c r="D29" s="76" t="s">
        <v>161</v>
      </c>
      <c r="F29" s="30">
        <v>0</v>
      </c>
      <c r="H29" s="4" t="s">
        <v>58</v>
      </c>
      <c r="J29" s="30">
        <v>4109</v>
      </c>
      <c r="L29" s="4" t="s">
        <v>58</v>
      </c>
    </row>
    <row r="30" spans="2:12" s="4" customFormat="1" ht="21.75" customHeight="1" x14ac:dyDescent="0.55000000000000004">
      <c r="B30" s="4" t="s">
        <v>202</v>
      </c>
      <c r="D30" s="76" t="s">
        <v>58</v>
      </c>
      <c r="F30" s="30">
        <v>-147945204</v>
      </c>
      <c r="H30" s="4" t="s">
        <v>58</v>
      </c>
      <c r="J30" s="30">
        <v>0</v>
      </c>
      <c r="L30" s="4" t="s">
        <v>58</v>
      </c>
    </row>
    <row r="31" spans="2:12" s="4" customFormat="1" ht="21.75" customHeight="1" x14ac:dyDescent="0.55000000000000004">
      <c r="D31" s="76"/>
      <c r="F31" s="30"/>
      <c r="J31" s="30"/>
    </row>
    <row r="32" spans="2:12" ht="21.75" customHeight="1" thickBot="1" x14ac:dyDescent="0.6">
      <c r="B32" s="150" t="s">
        <v>87</v>
      </c>
      <c r="C32" s="150"/>
      <c r="D32" s="150"/>
      <c r="F32" s="10">
        <f>SUM(F10:F30)</f>
        <v>1062864837</v>
      </c>
      <c r="H32" s="33"/>
      <c r="J32" s="10">
        <f>SUM(J10:J30)</f>
        <v>29559374047</v>
      </c>
      <c r="L32" s="33"/>
    </row>
    <row r="33" spans="6:6" ht="21.75" customHeight="1" thickTop="1" x14ac:dyDescent="0.55000000000000004"/>
    <row r="34" spans="6:6" ht="30" x14ac:dyDescent="0.75">
      <c r="F34" s="64">
        <v>15</v>
      </c>
    </row>
  </sheetData>
  <sortState xmlns:xlrd2="http://schemas.microsoft.com/office/spreadsheetml/2017/richdata2" ref="B10:L30">
    <sortCondition descending="1" ref="J10:J30"/>
  </sortState>
  <mergeCells count="13">
    <mergeCell ref="B2:L2"/>
    <mergeCell ref="B3:L3"/>
    <mergeCell ref="B4:L4"/>
    <mergeCell ref="B32:D32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K13" sqref="K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18" t="s">
        <v>130</v>
      </c>
      <c r="C2" s="118"/>
      <c r="D2" s="118"/>
      <c r="E2" s="118"/>
      <c r="F2" s="118"/>
    </row>
    <row r="3" spans="2:28" ht="30" x14ac:dyDescent="0.55000000000000004">
      <c r="B3" s="118" t="s">
        <v>49</v>
      </c>
      <c r="C3" s="118"/>
      <c r="D3" s="118"/>
      <c r="E3" s="118"/>
      <c r="F3" s="118"/>
    </row>
    <row r="4" spans="2:28" ht="30" x14ac:dyDescent="0.55000000000000004">
      <c r="B4" s="118" t="s">
        <v>220</v>
      </c>
      <c r="C4" s="118"/>
      <c r="D4" s="118"/>
      <c r="E4" s="118"/>
      <c r="F4" s="118"/>
    </row>
    <row r="5" spans="2:28" ht="125.25" customHeight="1" x14ac:dyDescent="0.55000000000000004"/>
    <row r="6" spans="2:28" s="27" customFormat="1" ht="24" x14ac:dyDescent="0.6">
      <c r="B6" s="69" t="s">
        <v>126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1" t="s">
        <v>82</v>
      </c>
      <c r="D8" s="118" t="s">
        <v>51</v>
      </c>
      <c r="F8" s="156" t="s">
        <v>222</v>
      </c>
    </row>
    <row r="9" spans="2:28" ht="48.75" customHeight="1" x14ac:dyDescent="0.55000000000000004">
      <c r="B9" s="154" t="s">
        <v>82</v>
      </c>
      <c r="D9" s="155" t="s">
        <v>44</v>
      </c>
      <c r="F9" s="155" t="s">
        <v>44</v>
      </c>
    </row>
    <row r="10" spans="2:28" x14ac:dyDescent="0.55000000000000004">
      <c r="B10" s="2" t="s">
        <v>173</v>
      </c>
      <c r="D10" s="3">
        <v>0</v>
      </c>
      <c r="F10" s="3">
        <v>20457110</v>
      </c>
    </row>
    <row r="11" spans="2:28" x14ac:dyDescent="0.55000000000000004">
      <c r="B11" s="2" t="s">
        <v>174</v>
      </c>
      <c r="D11" s="3">
        <v>0</v>
      </c>
      <c r="F11" s="3">
        <v>15826783</v>
      </c>
    </row>
    <row r="12" spans="2:28" x14ac:dyDescent="0.55000000000000004">
      <c r="B12" s="2" t="s">
        <v>83</v>
      </c>
      <c r="D12" s="3">
        <v>9956</v>
      </c>
      <c r="F12" s="3">
        <v>-125721169</v>
      </c>
    </row>
    <row r="13" spans="2:28" x14ac:dyDescent="0.55000000000000004">
      <c r="D13" s="3"/>
      <c r="F13" s="3"/>
    </row>
    <row r="14" spans="2:28" ht="21.75" thickBot="1" x14ac:dyDescent="0.6">
      <c r="B14" s="33" t="s">
        <v>87</v>
      </c>
      <c r="D14" s="10">
        <f>SUM(D10:D12)</f>
        <v>9956</v>
      </c>
      <c r="F14" s="10">
        <f>SUM(F10:F12)</f>
        <v>-89437276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53">
        <v>16</v>
      </c>
      <c r="B18" s="153"/>
      <c r="C18" s="153"/>
      <c r="D18" s="153"/>
      <c r="E18" s="153"/>
      <c r="F18" s="153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K20" sqref="K2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18" t="s">
        <v>130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3:17" ht="30" x14ac:dyDescent="0.55000000000000004">
      <c r="C3" s="118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3:17" ht="30" x14ac:dyDescent="0.55000000000000004">
      <c r="C4" s="118" t="s">
        <v>220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0" t="s">
        <v>88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9" t="s">
        <v>96</v>
      </c>
      <c r="D9" s="120" t="s">
        <v>216</v>
      </c>
      <c r="E9" s="120" t="s">
        <v>2</v>
      </c>
      <c r="F9" s="120" t="s">
        <v>2</v>
      </c>
      <c r="G9" s="120" t="s">
        <v>2</v>
      </c>
      <c r="I9" s="120" t="s">
        <v>3</v>
      </c>
      <c r="J9" s="120" t="s">
        <v>3</v>
      </c>
      <c r="K9" s="120" t="s">
        <v>3</v>
      </c>
      <c r="M9" s="120" t="s">
        <v>221</v>
      </c>
      <c r="N9" s="120" t="s">
        <v>4</v>
      </c>
      <c r="O9" s="120" t="s">
        <v>4</v>
      </c>
      <c r="P9" s="120" t="s">
        <v>4</v>
      </c>
      <c r="Q9" s="120" t="s">
        <v>4</v>
      </c>
    </row>
    <row r="10" spans="3:17" s="6" customFormat="1" ht="44.25" customHeight="1" x14ac:dyDescent="0.25">
      <c r="C10" s="119"/>
      <c r="D10" s="12"/>
      <c r="E10" s="121" t="s">
        <v>6</v>
      </c>
      <c r="F10" s="12"/>
      <c r="G10" s="121" t="s">
        <v>7</v>
      </c>
      <c r="I10" s="121" t="s">
        <v>97</v>
      </c>
      <c r="J10" s="12"/>
      <c r="K10" s="121" t="s">
        <v>98</v>
      </c>
      <c r="M10" s="121" t="s">
        <v>6</v>
      </c>
      <c r="N10" s="12"/>
      <c r="O10" s="121" t="s">
        <v>7</v>
      </c>
      <c r="Q10" s="123" t="s">
        <v>11</v>
      </c>
    </row>
    <row r="11" spans="3:17" s="6" customFormat="1" ht="39.75" customHeight="1" x14ac:dyDescent="0.25">
      <c r="C11" s="119"/>
      <c r="D11" s="11"/>
      <c r="E11" s="122" t="s">
        <v>6</v>
      </c>
      <c r="F11" s="11"/>
      <c r="G11" s="122" t="s">
        <v>7</v>
      </c>
      <c r="I11" s="122"/>
      <c r="J11" s="11"/>
      <c r="K11" s="122"/>
      <c r="M11" s="122" t="s">
        <v>6</v>
      </c>
      <c r="N11" s="11"/>
      <c r="O11" s="122" t="s">
        <v>7</v>
      </c>
      <c r="Q11" s="124" t="s">
        <v>11</v>
      </c>
    </row>
    <row r="12" spans="3:17" x14ac:dyDescent="0.55000000000000004">
      <c r="C12" s="47" t="s">
        <v>95</v>
      </c>
      <c r="E12" s="3">
        <f>'گواهی سپرده'!N17</f>
        <v>67000000000</v>
      </c>
      <c r="G12" s="3">
        <f>'گواهی سپرده'!P17</f>
        <v>67000000000</v>
      </c>
      <c r="I12" s="3">
        <f>'گواهی سپرده'!T17</f>
        <v>0</v>
      </c>
      <c r="K12" s="3">
        <f>'گواهی سپرده'!X17</f>
        <v>6000000000</v>
      </c>
      <c r="M12" s="3">
        <f>'گواهی سپرده'!AB17</f>
        <v>61000000000</v>
      </c>
      <c r="O12" s="3">
        <f>'گواهی سپرده'!AD17</f>
        <v>61000000000</v>
      </c>
      <c r="Q12" s="8">
        <f>O12/$O$17</f>
        <v>0.317407650846255</v>
      </c>
    </row>
    <row r="13" spans="3:17" x14ac:dyDescent="0.55000000000000004">
      <c r="C13" s="2" t="s">
        <v>92</v>
      </c>
      <c r="E13" s="3">
        <f>'اوراق مشارکت'!R31</f>
        <v>51409660987</v>
      </c>
      <c r="G13" s="3">
        <f>'اوراق مشارکت'!T31</f>
        <v>51352414574</v>
      </c>
      <c r="I13" s="3">
        <f>'اوراق مشارکت'!X31</f>
        <v>46443350746</v>
      </c>
      <c r="K13" s="3">
        <f>'اوراق مشارکت'!AB31</f>
        <v>15641011147</v>
      </c>
      <c r="M13" s="3">
        <f>'اوراق مشارکت'!AH31</f>
        <v>82275397671</v>
      </c>
      <c r="O13" s="3">
        <f>'اوراق مشارکت'!AJ31</f>
        <v>80245940005</v>
      </c>
      <c r="Q13" s="8">
        <f>O13/$O$17</f>
        <v>0.41755205421207486</v>
      </c>
    </row>
    <row r="14" spans="3:17" x14ac:dyDescent="0.55000000000000004">
      <c r="C14" s="2" t="s">
        <v>90</v>
      </c>
      <c r="E14" s="3">
        <f>سهام!G22</f>
        <v>47158867001</v>
      </c>
      <c r="G14" s="3">
        <f>سهام!I22</f>
        <v>48471848802.156006</v>
      </c>
      <c r="I14" s="3">
        <f>سهام!M22</f>
        <v>2972771826</v>
      </c>
      <c r="K14" s="3">
        <f>سهام!Q22</f>
        <v>10270957168</v>
      </c>
      <c r="M14" s="3">
        <f>سهام!W22</f>
        <v>41197828539</v>
      </c>
      <c r="O14" s="3">
        <f>سهام!Y22</f>
        <v>47003370647.535004</v>
      </c>
      <c r="Q14" s="8">
        <f>O14/$O$17</f>
        <v>0.2445775321162279</v>
      </c>
    </row>
    <row r="15" spans="3:17" x14ac:dyDescent="0.55000000000000004">
      <c r="C15" s="2" t="s">
        <v>128</v>
      </c>
      <c r="E15" s="3">
        <f>سپرده!L21</f>
        <v>2131756026</v>
      </c>
      <c r="G15" s="3">
        <f>E15</f>
        <v>2131756026</v>
      </c>
      <c r="I15" s="3">
        <f>سپرده!N21</f>
        <v>51372247672</v>
      </c>
      <c r="K15" s="3">
        <f>سپرده!P21</f>
        <v>49571431408</v>
      </c>
      <c r="M15" s="3">
        <f>سپرده!R21</f>
        <v>3932572290</v>
      </c>
      <c r="O15" s="3">
        <f>سپرده!R21</f>
        <v>3932572290</v>
      </c>
      <c r="Q15" s="8">
        <f>O15/$O$17</f>
        <v>2.0462762825442255E-2</v>
      </c>
    </row>
    <row r="16" spans="3:17" x14ac:dyDescent="0.55000000000000004">
      <c r="C16" s="2" t="s">
        <v>91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87</v>
      </c>
      <c r="D17" s="3">
        <f t="shared" ref="D17:P17" si="0">SUM(D12:D16)</f>
        <v>0</v>
      </c>
      <c r="E17" s="10">
        <f>SUM(E12:E16)</f>
        <v>167700284014</v>
      </c>
      <c r="F17" s="3">
        <f t="shared" si="0"/>
        <v>0</v>
      </c>
      <c r="G17" s="10">
        <f t="shared" si="0"/>
        <v>168956019402.15601</v>
      </c>
      <c r="H17" s="3">
        <f t="shared" si="0"/>
        <v>0</v>
      </c>
      <c r="I17" s="10">
        <f t="shared" si="0"/>
        <v>100788370244</v>
      </c>
      <c r="J17" s="3">
        <f t="shared" si="0"/>
        <v>0</v>
      </c>
      <c r="K17" s="10">
        <f t="shared" si="0"/>
        <v>81483399723</v>
      </c>
      <c r="L17" s="3">
        <f t="shared" si="0"/>
        <v>0</v>
      </c>
      <c r="M17" s="10">
        <f t="shared" si="0"/>
        <v>188405798500</v>
      </c>
      <c r="N17" s="3">
        <f t="shared" si="0"/>
        <v>0</v>
      </c>
      <c r="O17" s="10">
        <f>SUM(O12:O16)</f>
        <v>192181882942.535</v>
      </c>
      <c r="P17" s="3">
        <f t="shared" si="0"/>
        <v>0</v>
      </c>
      <c r="Q17" s="34">
        <f t="shared" ref="Q17" si="1">O17/$O$17</f>
        <v>1</v>
      </c>
    </row>
    <row r="18" spans="3:17" ht="21.75" thickTop="1" x14ac:dyDescent="0.55000000000000004"/>
    <row r="21" spans="3:17" ht="30" x14ac:dyDescent="0.75">
      <c r="I21" s="61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4"/>
  <sheetViews>
    <sheetView rightToLeft="1" view="pageBreakPreview" zoomScale="55" zoomScaleNormal="55" zoomScaleSheetLayoutView="55" workbookViewId="0">
      <selection activeCell="A21" sqref="A21:XFD21"/>
    </sheetView>
  </sheetViews>
  <sheetFormatPr defaultRowHeight="33" x14ac:dyDescent="0.8"/>
  <cols>
    <col min="1" max="1" width="2.5703125" style="63" customWidth="1"/>
    <col min="2" max="2" width="1.28515625" style="63" customWidth="1"/>
    <col min="3" max="3" width="38.85546875" style="63" customWidth="1"/>
    <col min="4" max="4" width="1" style="63" customWidth="1"/>
    <col min="5" max="5" width="18.5703125" style="63" bestFit="1" customWidth="1"/>
    <col min="6" max="6" width="3.5703125" style="63" bestFit="1" customWidth="1"/>
    <col min="7" max="7" width="27.140625" style="63" bestFit="1" customWidth="1"/>
    <col min="8" max="8" width="3.5703125" style="63" bestFit="1" customWidth="1"/>
    <col min="9" max="9" width="29.28515625" style="63" bestFit="1" customWidth="1"/>
    <col min="10" max="10" width="3.5703125" style="63" bestFit="1" customWidth="1"/>
    <col min="11" max="11" width="16.5703125" style="63" bestFit="1" customWidth="1"/>
    <col min="12" max="12" width="3.5703125" style="63" bestFit="1" customWidth="1"/>
    <col min="13" max="13" width="25.28515625" style="63" bestFit="1" customWidth="1"/>
    <col min="14" max="14" width="3.5703125" style="63" bestFit="1" customWidth="1"/>
    <col min="15" max="15" width="18.5703125" style="63" bestFit="1" customWidth="1"/>
    <col min="16" max="16" width="3.5703125" style="63" bestFit="1" customWidth="1"/>
    <col min="17" max="17" width="25.28515625" style="63" bestFit="1" customWidth="1"/>
    <col min="18" max="18" width="3.5703125" style="63" bestFit="1" customWidth="1"/>
    <col min="19" max="19" width="18.5703125" style="63" bestFit="1" customWidth="1"/>
    <col min="20" max="20" width="3.5703125" style="63" bestFit="1" customWidth="1"/>
    <col min="21" max="21" width="16.5703125" style="63" bestFit="1" customWidth="1"/>
    <col min="22" max="22" width="3.5703125" style="63" bestFit="1" customWidth="1"/>
    <col min="23" max="23" width="27.140625" style="63" bestFit="1" customWidth="1"/>
    <col min="24" max="24" width="3.5703125" style="63" bestFit="1" customWidth="1"/>
    <col min="25" max="25" width="29.28515625" style="63" bestFit="1" customWidth="1"/>
    <col min="26" max="26" width="3.5703125" style="63" bestFit="1" customWidth="1"/>
    <col min="27" max="27" width="19.140625" style="92" customWidth="1"/>
    <col min="28" max="28" width="1" style="63" customWidth="1"/>
    <col min="29" max="29" width="9.140625" style="63" customWidth="1"/>
    <col min="30" max="16384" width="9.140625" style="63"/>
  </cols>
  <sheetData>
    <row r="2" spans="3:27" ht="44.25" x14ac:dyDescent="0.8">
      <c r="C2" s="125" t="s">
        <v>130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</row>
    <row r="3" spans="3:27" ht="44.25" x14ac:dyDescent="0.8">
      <c r="C3" s="125" t="s">
        <v>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</row>
    <row r="4" spans="3:27" ht="44.25" x14ac:dyDescent="0.8">
      <c r="C4" s="125" t="s">
        <v>220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</row>
    <row r="5" spans="3:27" x14ac:dyDescent="0.8"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</row>
    <row r="6" spans="3:27" ht="44.25" x14ac:dyDescent="0.8">
      <c r="C6" s="102" t="s">
        <v>89</v>
      </c>
      <c r="D6" s="103"/>
      <c r="E6" s="103"/>
      <c r="F6" s="103"/>
      <c r="G6" s="103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</row>
    <row r="8" spans="3:27" s="85" customFormat="1" ht="34.5" customHeight="1" x14ac:dyDescent="0.25">
      <c r="C8" s="132" t="s">
        <v>1</v>
      </c>
      <c r="E8" s="131" t="s">
        <v>216</v>
      </c>
      <c r="F8" s="131" t="s">
        <v>2</v>
      </c>
      <c r="G8" s="131" t="s">
        <v>2</v>
      </c>
      <c r="H8" s="131" t="s">
        <v>2</v>
      </c>
      <c r="I8" s="131" t="s">
        <v>2</v>
      </c>
      <c r="J8" s="126"/>
      <c r="K8" s="131" t="s">
        <v>3</v>
      </c>
      <c r="L8" s="131" t="s">
        <v>3</v>
      </c>
      <c r="M8" s="131" t="s">
        <v>3</v>
      </c>
      <c r="N8" s="131" t="s">
        <v>3</v>
      </c>
      <c r="O8" s="131" t="s">
        <v>3</v>
      </c>
      <c r="P8" s="131" t="s">
        <v>3</v>
      </c>
      <c r="Q8" s="131" t="s">
        <v>3</v>
      </c>
      <c r="R8" s="126"/>
      <c r="S8" s="131" t="s">
        <v>221</v>
      </c>
      <c r="T8" s="131" t="s">
        <v>4</v>
      </c>
      <c r="U8" s="131" t="s">
        <v>4</v>
      </c>
      <c r="V8" s="131" t="s">
        <v>4</v>
      </c>
      <c r="W8" s="131" t="s">
        <v>4</v>
      </c>
      <c r="X8" s="131" t="s">
        <v>4</v>
      </c>
      <c r="Y8" s="131" t="s">
        <v>4</v>
      </c>
      <c r="Z8" s="131" t="s">
        <v>4</v>
      </c>
      <c r="AA8" s="131" t="s">
        <v>4</v>
      </c>
    </row>
    <row r="9" spans="3:27" s="85" customFormat="1" ht="44.25" customHeight="1" x14ac:dyDescent="0.25">
      <c r="C9" s="132" t="s">
        <v>1</v>
      </c>
      <c r="D9" s="126"/>
      <c r="E9" s="129" t="s">
        <v>5</v>
      </c>
      <c r="F9" s="127"/>
      <c r="G9" s="129" t="s">
        <v>6</v>
      </c>
      <c r="H9" s="86"/>
      <c r="I9" s="129" t="s">
        <v>7</v>
      </c>
      <c r="J9" s="126"/>
      <c r="K9" s="129" t="s">
        <v>8</v>
      </c>
      <c r="L9" s="129" t="s">
        <v>8</v>
      </c>
      <c r="M9" s="129" t="s">
        <v>8</v>
      </c>
      <c r="N9" s="86"/>
      <c r="O9" s="129" t="s">
        <v>9</v>
      </c>
      <c r="P9" s="129" t="s">
        <v>9</v>
      </c>
      <c r="Q9" s="129" t="s">
        <v>9</v>
      </c>
      <c r="R9" s="126"/>
      <c r="S9" s="129" t="s">
        <v>5</v>
      </c>
      <c r="T9" s="127"/>
      <c r="U9" s="129" t="s">
        <v>10</v>
      </c>
      <c r="V9" s="127"/>
      <c r="W9" s="129" t="s">
        <v>6</v>
      </c>
      <c r="X9" s="127"/>
      <c r="Y9" s="129" t="s">
        <v>7</v>
      </c>
      <c r="Z9" s="126"/>
      <c r="AA9" s="129" t="s">
        <v>11</v>
      </c>
    </row>
    <row r="10" spans="3:27" s="85" customFormat="1" ht="54" customHeight="1" x14ac:dyDescent="0.25">
      <c r="C10" s="132" t="s">
        <v>1</v>
      </c>
      <c r="D10" s="126"/>
      <c r="E10" s="130" t="s">
        <v>5</v>
      </c>
      <c r="F10" s="128"/>
      <c r="G10" s="130" t="s">
        <v>6</v>
      </c>
      <c r="H10" s="87"/>
      <c r="I10" s="130" t="s">
        <v>7</v>
      </c>
      <c r="J10" s="126"/>
      <c r="K10" s="130" t="s">
        <v>5</v>
      </c>
      <c r="L10" s="87"/>
      <c r="M10" s="130" t="s">
        <v>6</v>
      </c>
      <c r="N10" s="87"/>
      <c r="O10" s="130" t="s">
        <v>5</v>
      </c>
      <c r="P10" s="87"/>
      <c r="Q10" s="130" t="s">
        <v>12</v>
      </c>
      <c r="R10" s="126"/>
      <c r="S10" s="130" t="s">
        <v>5</v>
      </c>
      <c r="T10" s="128"/>
      <c r="U10" s="130" t="s">
        <v>10</v>
      </c>
      <c r="V10" s="128"/>
      <c r="W10" s="130" t="s">
        <v>6</v>
      </c>
      <c r="X10" s="128"/>
      <c r="Y10" s="130" t="s">
        <v>7</v>
      </c>
      <c r="Z10" s="126"/>
      <c r="AA10" s="130" t="s">
        <v>11</v>
      </c>
    </row>
    <row r="11" spans="3:27" x14ac:dyDescent="0.8">
      <c r="C11" s="88" t="s">
        <v>214</v>
      </c>
      <c r="E11" s="89">
        <v>219700</v>
      </c>
      <c r="G11" s="89">
        <v>4967052332</v>
      </c>
      <c r="I11" s="89">
        <v>5885685555.75</v>
      </c>
      <c r="K11" s="89">
        <v>99500</v>
      </c>
      <c r="M11" s="89">
        <v>2972771826</v>
      </c>
      <c r="O11" s="89">
        <v>-17000</v>
      </c>
      <c r="Q11" s="89">
        <v>539255334</v>
      </c>
      <c r="S11" s="89">
        <v>302200</v>
      </c>
      <c r="U11" s="89">
        <v>32300</v>
      </c>
      <c r="W11" s="89">
        <v>7516963848</v>
      </c>
      <c r="Y11" s="89">
        <v>9702981693</v>
      </c>
      <c r="AA11" s="90">
        <f>Y11/'سرمایه گذاری ها'!$O$17</f>
        <v>5.0488534842284397E-2</v>
      </c>
    </row>
    <row r="12" spans="3:27" x14ac:dyDescent="0.8">
      <c r="C12" s="63" t="s">
        <v>14</v>
      </c>
      <c r="E12" s="89">
        <v>350000</v>
      </c>
      <c r="G12" s="89">
        <v>4523410066</v>
      </c>
      <c r="I12" s="89">
        <v>7055766900</v>
      </c>
      <c r="K12" s="89">
        <v>0</v>
      </c>
      <c r="M12" s="89">
        <v>0</v>
      </c>
      <c r="O12" s="89">
        <v>-60129</v>
      </c>
      <c r="Q12" s="89">
        <v>1276036399</v>
      </c>
      <c r="S12" s="89">
        <v>289871</v>
      </c>
      <c r="U12" s="89">
        <v>24560</v>
      </c>
      <c r="W12" s="89">
        <v>3746301140</v>
      </c>
      <c r="Y12" s="89">
        <v>7076872331.0279999</v>
      </c>
      <c r="AA12" s="90">
        <f>Y12/'سرمایه گذاری ها'!$O$17</f>
        <v>3.6823826589023903E-2</v>
      </c>
    </row>
    <row r="13" spans="3:27" x14ac:dyDescent="0.8">
      <c r="C13" s="63" t="s">
        <v>175</v>
      </c>
      <c r="E13" s="89">
        <v>319144</v>
      </c>
      <c r="G13" s="89">
        <v>5827795953</v>
      </c>
      <c r="I13" s="89">
        <v>6154554808.0799999</v>
      </c>
      <c r="K13" s="89">
        <v>0</v>
      </c>
      <c r="M13" s="89">
        <v>0</v>
      </c>
      <c r="O13" s="89">
        <v>-19144</v>
      </c>
      <c r="Q13" s="89">
        <v>389355712</v>
      </c>
      <c r="S13" s="89">
        <v>300000</v>
      </c>
      <c r="U13" s="89">
        <v>20600</v>
      </c>
      <c r="W13" s="89">
        <v>5478212926</v>
      </c>
      <c r="Y13" s="89">
        <v>6143229000</v>
      </c>
      <c r="AA13" s="90">
        <f>Y13/'سرمایه گذاری ها'!$O$17</f>
        <v>3.1965703040993249E-2</v>
      </c>
    </row>
    <row r="14" spans="3:27" x14ac:dyDescent="0.8">
      <c r="C14" s="63" t="s">
        <v>16</v>
      </c>
      <c r="E14" s="89">
        <v>1400000</v>
      </c>
      <c r="G14" s="89">
        <v>7850923935</v>
      </c>
      <c r="I14" s="89">
        <v>7695935100</v>
      </c>
      <c r="K14" s="89">
        <v>0</v>
      </c>
      <c r="M14" s="89">
        <v>0</v>
      </c>
      <c r="O14" s="89">
        <v>-440000</v>
      </c>
      <c r="Q14" s="89">
        <v>2576180024</v>
      </c>
      <c r="S14" s="89">
        <v>960000</v>
      </c>
      <c r="U14" s="89">
        <v>6130</v>
      </c>
      <c r="W14" s="89">
        <v>5383490697</v>
      </c>
      <c r="Y14" s="89">
        <v>5849785440</v>
      </c>
      <c r="AA14" s="90">
        <f>Y14/'سرمایه گذاری ها'!$O$17</f>
        <v>3.0438797614180758E-2</v>
      </c>
    </row>
    <row r="15" spans="3:27" x14ac:dyDescent="0.8">
      <c r="C15" s="63" t="s">
        <v>132</v>
      </c>
      <c r="E15" s="89">
        <v>90000</v>
      </c>
      <c r="G15" s="89">
        <v>5968033190</v>
      </c>
      <c r="I15" s="89">
        <v>5342819940</v>
      </c>
      <c r="K15" s="89">
        <v>0</v>
      </c>
      <c r="M15" s="89">
        <v>0</v>
      </c>
      <c r="O15" s="89">
        <v>-8542</v>
      </c>
      <c r="Q15" s="89">
        <v>523480964</v>
      </c>
      <c r="S15" s="89">
        <v>81458</v>
      </c>
      <c r="U15" s="89">
        <v>62430</v>
      </c>
      <c r="W15" s="89">
        <v>5401600528</v>
      </c>
      <c r="Y15" s="89">
        <v>5055164673.507</v>
      </c>
      <c r="Z15" s="89"/>
      <c r="AA15" s="90">
        <f>Y15/'سرمایه گذاری ها'!$O$17</f>
        <v>2.6304064650144794E-2</v>
      </c>
    </row>
    <row r="16" spans="3:27" x14ac:dyDescent="0.8">
      <c r="C16" s="63" t="s">
        <v>17</v>
      </c>
      <c r="E16" s="89">
        <v>150000</v>
      </c>
      <c r="G16" s="89">
        <v>5828509834</v>
      </c>
      <c r="I16" s="89">
        <v>4073616900</v>
      </c>
      <c r="K16" s="89">
        <v>0</v>
      </c>
      <c r="M16" s="89">
        <v>0</v>
      </c>
      <c r="O16" s="89">
        <v>0</v>
      </c>
      <c r="Q16" s="89">
        <v>0</v>
      </c>
      <c r="S16" s="89">
        <v>150000</v>
      </c>
      <c r="U16" s="89">
        <v>33900</v>
      </c>
      <c r="W16" s="89">
        <v>5828509834</v>
      </c>
      <c r="Y16" s="89">
        <v>5054744250</v>
      </c>
      <c r="AA16" s="90">
        <f>Y16/'سرمایه گذاری ها'!$O$17</f>
        <v>2.630187701673959E-2</v>
      </c>
    </row>
    <row r="17" spans="3:27" x14ac:dyDescent="0.8">
      <c r="C17" s="63" t="s">
        <v>181</v>
      </c>
      <c r="E17" s="89">
        <v>44950</v>
      </c>
      <c r="G17" s="89">
        <v>5186709277</v>
      </c>
      <c r="I17" s="89">
        <v>5247071552.9250002</v>
      </c>
      <c r="K17" s="89">
        <v>0</v>
      </c>
      <c r="M17" s="89">
        <v>0</v>
      </c>
      <c r="O17" s="89">
        <v>-4950</v>
      </c>
      <c r="Q17" s="89">
        <v>590318091</v>
      </c>
      <c r="S17" s="89">
        <v>40000</v>
      </c>
      <c r="U17" s="89">
        <v>112430</v>
      </c>
      <c r="W17" s="89">
        <v>4615536620</v>
      </c>
      <c r="Y17" s="89">
        <v>4470441660</v>
      </c>
      <c r="AA17" s="90">
        <f>Y17/'سرمایه گذاری ها'!$O$17</f>
        <v>2.3261514517144796E-2</v>
      </c>
    </row>
    <row r="18" spans="3:27" x14ac:dyDescent="0.8">
      <c r="C18" s="63" t="s">
        <v>133</v>
      </c>
      <c r="E18" s="89">
        <v>75000</v>
      </c>
      <c r="G18" s="89">
        <v>4034016183</v>
      </c>
      <c r="I18" s="89">
        <v>4227197625</v>
      </c>
      <c r="K18" s="89">
        <v>0</v>
      </c>
      <c r="M18" s="89">
        <v>0</v>
      </c>
      <c r="O18" s="89">
        <v>-15000</v>
      </c>
      <c r="Q18" s="89">
        <v>912537916</v>
      </c>
      <c r="S18" s="89">
        <v>60000</v>
      </c>
      <c r="U18" s="89">
        <v>61200</v>
      </c>
      <c r="W18" s="89">
        <v>3227212946</v>
      </c>
      <c r="Y18" s="89">
        <v>3650151600</v>
      </c>
      <c r="AA18" s="90">
        <f>Y18/'سرمایه گذاری ها'!$O$17</f>
        <v>1.8993213845716377E-2</v>
      </c>
    </row>
    <row r="19" spans="3:27" x14ac:dyDescent="0.8">
      <c r="C19" s="63" t="s">
        <v>131</v>
      </c>
      <c r="E19" s="89">
        <v>260000</v>
      </c>
      <c r="G19" s="89">
        <v>2971902544</v>
      </c>
      <c r="I19" s="89">
        <v>2788707870</v>
      </c>
      <c r="K19" s="89">
        <v>0</v>
      </c>
      <c r="M19" s="89">
        <v>0</v>
      </c>
      <c r="O19" s="89">
        <v>-260000</v>
      </c>
      <c r="Q19" s="89">
        <v>3463299295</v>
      </c>
      <c r="S19" s="89">
        <v>0</v>
      </c>
      <c r="U19" s="89">
        <v>0</v>
      </c>
      <c r="W19" s="89">
        <v>0</v>
      </c>
      <c r="Y19" s="89">
        <v>0</v>
      </c>
      <c r="AA19" s="90">
        <f>Y19/'سرمایه گذاری ها'!$O$17</f>
        <v>0</v>
      </c>
    </row>
    <row r="20" spans="3:27" x14ac:dyDescent="0.8">
      <c r="C20" s="63" t="s">
        <v>217</v>
      </c>
      <c r="E20" s="89">
        <v>49</v>
      </c>
      <c r="G20" s="89">
        <v>513687</v>
      </c>
      <c r="I20" s="89">
        <v>492550.40100000001</v>
      </c>
      <c r="K20" s="89">
        <v>0</v>
      </c>
      <c r="M20" s="89">
        <v>0</v>
      </c>
      <c r="O20" s="89">
        <v>-49</v>
      </c>
      <c r="Q20" s="89">
        <v>493433</v>
      </c>
      <c r="S20" s="89">
        <v>0</v>
      </c>
      <c r="U20" s="89">
        <v>0</v>
      </c>
      <c r="W20" s="89">
        <v>0</v>
      </c>
      <c r="Y20" s="89">
        <v>0</v>
      </c>
      <c r="AA20" s="90">
        <f>Y20/'سرمایه گذاری ها'!$O$17</f>
        <v>0</v>
      </c>
    </row>
    <row r="21" spans="3:27" x14ac:dyDescent="0.8">
      <c r="E21" s="89"/>
      <c r="G21" s="89"/>
      <c r="I21" s="89"/>
      <c r="K21" s="89"/>
      <c r="M21" s="89"/>
      <c r="O21" s="89"/>
      <c r="Q21" s="89"/>
      <c r="S21" s="89"/>
      <c r="U21" s="89"/>
      <c r="W21" s="89"/>
      <c r="Y21" s="89"/>
      <c r="AA21" s="90"/>
    </row>
    <row r="22" spans="3:27" ht="33.75" thickBot="1" x14ac:dyDescent="0.85">
      <c r="C22" s="63" t="s">
        <v>87</v>
      </c>
      <c r="E22" s="91">
        <f>SUM(E11:E20)</f>
        <v>2908843</v>
      </c>
      <c r="F22" s="89"/>
      <c r="G22" s="91">
        <f>SUM(G11:G20)</f>
        <v>47158867001</v>
      </c>
      <c r="H22" s="89"/>
      <c r="I22" s="91">
        <f>SUM(I11:I20)</f>
        <v>48471848802.156006</v>
      </c>
      <c r="J22" s="89"/>
      <c r="K22" s="91">
        <f>SUM(K11:K20)</f>
        <v>99500</v>
      </c>
      <c r="L22" s="89"/>
      <c r="M22" s="91">
        <f>SUM(M11:M20)</f>
        <v>2972771826</v>
      </c>
      <c r="N22" s="89"/>
      <c r="O22" s="91">
        <f>SUM(O11:O20)</f>
        <v>-824814</v>
      </c>
      <c r="P22" s="89"/>
      <c r="Q22" s="91">
        <f>SUM(Q11:Q20)</f>
        <v>10270957168</v>
      </c>
      <c r="R22" s="89">
        <f>SUM(R11:R20)</f>
        <v>0</v>
      </c>
      <c r="S22" s="91">
        <f>SUM(S11:S20)</f>
        <v>2183529</v>
      </c>
      <c r="T22" s="89"/>
      <c r="U22" s="91"/>
      <c r="V22" s="89"/>
      <c r="W22" s="91">
        <f>SUM(W11:W20)</f>
        <v>41197828539</v>
      </c>
      <c r="X22" s="89"/>
      <c r="Y22" s="91">
        <f>SUM(Y11:Y20)</f>
        <v>47003370647.535004</v>
      </c>
      <c r="Z22" s="89"/>
      <c r="AA22" s="94">
        <f>SUM(AA11:AA20)</f>
        <v>0.24457753211622782</v>
      </c>
    </row>
    <row r="23" spans="3:27" ht="276.75" customHeight="1" thickTop="1" x14ac:dyDescent="0.8"/>
    <row r="24" spans="3:27" ht="30.75" customHeight="1" x14ac:dyDescent="0.95">
      <c r="O24" s="99">
        <v>2</v>
      </c>
    </row>
  </sheetData>
  <sortState xmlns:xlrd2="http://schemas.microsoft.com/office/spreadsheetml/2017/richdata2" ref="C11:AA20">
    <sortCondition descending="1" ref="Y11:Y20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8" t="s">
        <v>130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2:28" ht="30" x14ac:dyDescent="0.6">
      <c r="B3" s="118" t="s">
        <v>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2:28" ht="30" x14ac:dyDescent="0.6">
      <c r="B4" s="118" t="s">
        <v>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3" t="s">
        <v>216</v>
      </c>
      <c r="E8" s="133" t="s">
        <v>2</v>
      </c>
      <c r="F8" s="133" t="s">
        <v>2</v>
      </c>
      <c r="G8" s="133" t="s">
        <v>2</v>
      </c>
      <c r="H8" s="133" t="s">
        <v>2</v>
      </c>
      <c r="I8" s="133" t="s">
        <v>2</v>
      </c>
      <c r="J8" s="133" t="s">
        <v>2</v>
      </c>
      <c r="K8" s="15"/>
      <c r="L8" s="133" t="s">
        <v>221</v>
      </c>
      <c r="M8" s="133" t="s">
        <v>4</v>
      </c>
      <c r="N8" s="133" t="s">
        <v>4</v>
      </c>
      <c r="O8" s="133" t="s">
        <v>4</v>
      </c>
      <c r="P8" s="133" t="s">
        <v>4</v>
      </c>
      <c r="Q8" s="133" t="s">
        <v>4</v>
      </c>
      <c r="R8" s="133" t="s">
        <v>4</v>
      </c>
      <c r="S8" s="15"/>
    </row>
    <row r="9" spans="2:28" ht="30" x14ac:dyDescent="0.6">
      <c r="B9" s="21" t="s">
        <v>1</v>
      </c>
      <c r="C9" s="15"/>
      <c r="D9" s="18" t="s">
        <v>18</v>
      </c>
      <c r="E9" s="19"/>
      <c r="F9" s="18" t="s">
        <v>19</v>
      </c>
      <c r="G9" s="19"/>
      <c r="H9" s="18" t="s">
        <v>20</v>
      </c>
      <c r="I9" s="19"/>
      <c r="J9" s="18" t="s">
        <v>21</v>
      </c>
      <c r="K9" s="15"/>
      <c r="L9" s="18" t="s">
        <v>18</v>
      </c>
      <c r="M9" s="19"/>
      <c r="N9" s="18" t="s">
        <v>19</v>
      </c>
      <c r="O9" s="19"/>
      <c r="P9" s="18" t="s">
        <v>20</v>
      </c>
      <c r="Q9" s="19"/>
      <c r="R9" s="18" t="s">
        <v>21</v>
      </c>
      <c r="S9" s="15"/>
    </row>
    <row r="12" spans="2:28" ht="26.25" customHeight="1" thickBot="1" x14ac:dyDescent="0.65">
      <c r="B12" s="23" t="s">
        <v>87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1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8"/>
  <sheetViews>
    <sheetView rightToLeft="1" view="pageBreakPreview" topLeftCell="A10" zoomScale="70" zoomScaleNormal="90" zoomScaleSheetLayoutView="70" workbookViewId="0">
      <selection activeCell="AL38" sqref="B34:AL38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35" t="s">
        <v>130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</row>
    <row r="3" spans="2:38" ht="39" x14ac:dyDescent="0.6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</row>
    <row r="4" spans="2:38" ht="39" x14ac:dyDescent="0.6">
      <c r="B4" s="135" t="s">
        <v>220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</row>
    <row r="5" spans="2:38" ht="39" x14ac:dyDescent="0.6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2:38" ht="39" x14ac:dyDescent="0.6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18" t="s">
        <v>22</v>
      </c>
      <c r="C10" s="118" t="s">
        <v>22</v>
      </c>
      <c r="D10" s="118" t="s">
        <v>22</v>
      </c>
      <c r="E10" s="118" t="s">
        <v>22</v>
      </c>
      <c r="F10" s="118" t="s">
        <v>22</v>
      </c>
      <c r="G10" s="118" t="s">
        <v>22</v>
      </c>
      <c r="H10" s="118" t="s">
        <v>22</v>
      </c>
      <c r="I10" s="118" t="s">
        <v>22</v>
      </c>
      <c r="J10" s="118" t="s">
        <v>22</v>
      </c>
      <c r="K10" s="118" t="s">
        <v>22</v>
      </c>
      <c r="L10" s="118" t="s">
        <v>22</v>
      </c>
      <c r="M10" s="118" t="s">
        <v>22</v>
      </c>
      <c r="N10" s="118" t="s">
        <v>22</v>
      </c>
      <c r="P10" s="118" t="s">
        <v>216</v>
      </c>
      <c r="Q10" s="118" t="s">
        <v>2</v>
      </c>
      <c r="R10" s="118" t="s">
        <v>2</v>
      </c>
      <c r="S10" s="118" t="s">
        <v>2</v>
      </c>
      <c r="T10" s="118" t="s">
        <v>2</v>
      </c>
      <c r="V10" s="118" t="s">
        <v>3</v>
      </c>
      <c r="W10" s="118" t="s">
        <v>3</v>
      </c>
      <c r="X10" s="118" t="s">
        <v>3</v>
      </c>
      <c r="Y10" s="118" t="s">
        <v>3</v>
      </c>
      <c r="Z10" s="118" t="s">
        <v>3</v>
      </c>
      <c r="AA10" s="118" t="s">
        <v>3</v>
      </c>
      <c r="AB10" s="118" t="s">
        <v>3</v>
      </c>
      <c r="AD10" s="118" t="s">
        <v>221</v>
      </c>
      <c r="AE10" s="118" t="s">
        <v>4</v>
      </c>
      <c r="AF10" s="118" t="s">
        <v>4</v>
      </c>
      <c r="AG10" s="118" t="s">
        <v>4</v>
      </c>
      <c r="AH10" s="118" t="s">
        <v>4</v>
      </c>
      <c r="AI10" s="118" t="s">
        <v>4</v>
      </c>
      <c r="AJ10" s="118" t="s">
        <v>4</v>
      </c>
      <c r="AK10" s="118" t="s">
        <v>4</v>
      </c>
      <c r="AL10" s="118" t="s">
        <v>4</v>
      </c>
    </row>
    <row r="11" spans="2:38" s="16" customFormat="1" ht="45.75" customHeight="1" x14ac:dyDescent="0.6">
      <c r="B11" s="121" t="s">
        <v>23</v>
      </c>
      <c r="C11" s="24"/>
      <c r="D11" s="121" t="s">
        <v>24</v>
      </c>
      <c r="E11" s="24"/>
      <c r="F11" s="121" t="s">
        <v>25</v>
      </c>
      <c r="G11" s="24"/>
      <c r="H11" s="121" t="s">
        <v>26</v>
      </c>
      <c r="I11" s="24"/>
      <c r="J11" s="121" t="s">
        <v>94</v>
      </c>
      <c r="K11" s="24"/>
      <c r="L11" s="121" t="s">
        <v>28</v>
      </c>
      <c r="M11" s="24"/>
      <c r="N11" s="121" t="s">
        <v>21</v>
      </c>
      <c r="P11" s="121" t="s">
        <v>5</v>
      </c>
      <c r="Q11" s="24"/>
      <c r="R11" s="121" t="s">
        <v>6</v>
      </c>
      <c r="S11" s="24"/>
      <c r="T11" s="121" t="s">
        <v>7</v>
      </c>
      <c r="V11" s="121" t="s">
        <v>8</v>
      </c>
      <c r="W11" s="121" t="s">
        <v>8</v>
      </c>
      <c r="X11" s="121" t="s">
        <v>8</v>
      </c>
      <c r="Z11" s="121" t="s">
        <v>9</v>
      </c>
      <c r="AA11" s="121" t="s">
        <v>9</v>
      </c>
      <c r="AB11" s="121" t="s">
        <v>9</v>
      </c>
      <c r="AD11" s="121" t="s">
        <v>5</v>
      </c>
      <c r="AE11" s="24"/>
      <c r="AF11" s="121" t="s">
        <v>29</v>
      </c>
      <c r="AG11" s="24"/>
      <c r="AH11" s="121" t="s">
        <v>6</v>
      </c>
      <c r="AI11" s="24"/>
      <c r="AJ11" s="121" t="s">
        <v>7</v>
      </c>
      <c r="AK11" s="24"/>
      <c r="AL11" s="121" t="s">
        <v>11</v>
      </c>
    </row>
    <row r="12" spans="2:38" s="16" customFormat="1" ht="45.75" customHeight="1" x14ac:dyDescent="0.6">
      <c r="B12" s="122" t="s">
        <v>23</v>
      </c>
      <c r="C12" s="25"/>
      <c r="D12" s="122" t="s">
        <v>24</v>
      </c>
      <c r="E12" s="25"/>
      <c r="F12" s="122" t="s">
        <v>25</v>
      </c>
      <c r="G12" s="25"/>
      <c r="H12" s="122" t="s">
        <v>26</v>
      </c>
      <c r="I12" s="25"/>
      <c r="J12" s="122" t="s">
        <v>27</v>
      </c>
      <c r="K12" s="25"/>
      <c r="L12" s="122" t="s">
        <v>28</v>
      </c>
      <c r="M12" s="25"/>
      <c r="N12" s="122" t="s">
        <v>21</v>
      </c>
      <c r="P12" s="122" t="s">
        <v>5</v>
      </c>
      <c r="Q12" s="25"/>
      <c r="R12" s="122" t="s">
        <v>6</v>
      </c>
      <c r="S12" s="25"/>
      <c r="T12" s="122" t="s">
        <v>7</v>
      </c>
      <c r="V12" s="122" t="s">
        <v>5</v>
      </c>
      <c r="W12" s="25"/>
      <c r="X12" s="122" t="s">
        <v>6</v>
      </c>
      <c r="Z12" s="122" t="s">
        <v>5</v>
      </c>
      <c r="AA12" s="25"/>
      <c r="AB12" s="122" t="s">
        <v>12</v>
      </c>
      <c r="AD12" s="122" t="s">
        <v>5</v>
      </c>
      <c r="AE12" s="25"/>
      <c r="AF12" s="122" t="s">
        <v>29</v>
      </c>
      <c r="AG12" s="25"/>
      <c r="AH12" s="122" t="s">
        <v>6</v>
      </c>
      <c r="AI12" s="25"/>
      <c r="AJ12" s="122" t="s">
        <v>7</v>
      </c>
      <c r="AK12" s="25"/>
      <c r="AL12" s="122" t="s">
        <v>11</v>
      </c>
    </row>
    <row r="13" spans="2:38" ht="21.75" x14ac:dyDescent="0.6">
      <c r="B13" s="3" t="s">
        <v>183</v>
      </c>
      <c r="C13" s="3"/>
      <c r="D13" s="3" t="s">
        <v>102</v>
      </c>
      <c r="E13" s="3"/>
      <c r="F13" s="3" t="s">
        <v>102</v>
      </c>
      <c r="G13" s="3"/>
      <c r="H13" s="3" t="s">
        <v>184</v>
      </c>
      <c r="I13" s="3"/>
      <c r="J13" s="3" t="s">
        <v>185</v>
      </c>
      <c r="K13" s="3"/>
      <c r="L13" s="3">
        <v>18</v>
      </c>
      <c r="M13" s="3"/>
      <c r="N13" s="3">
        <v>18</v>
      </c>
      <c r="O13" s="3"/>
      <c r="P13" s="3">
        <v>37330</v>
      </c>
      <c r="Q13" s="3"/>
      <c r="R13" s="3">
        <v>34914749000</v>
      </c>
      <c r="S13" s="3"/>
      <c r="T13" s="3">
        <v>34651263619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37330</v>
      </c>
      <c r="AE13" s="3"/>
      <c r="AF13" s="3">
        <v>877000</v>
      </c>
      <c r="AG13" s="3"/>
      <c r="AH13" s="3">
        <v>34914749000</v>
      </c>
      <c r="AI13" s="3"/>
      <c r="AJ13" s="3">
        <v>32732476163</v>
      </c>
      <c r="AK13" s="2"/>
      <c r="AL13" s="71">
        <f>AJ13/'سرمایه گذاری ها'!$O$17</f>
        <v>0.1703203010701454</v>
      </c>
    </row>
    <row r="14" spans="2:38" ht="21.75" x14ac:dyDescent="0.6">
      <c r="B14" s="3" t="s">
        <v>223</v>
      </c>
      <c r="C14" s="3"/>
      <c r="D14" s="3" t="s">
        <v>102</v>
      </c>
      <c r="E14" s="3"/>
      <c r="F14" s="3" t="s">
        <v>102</v>
      </c>
      <c r="G14" s="3"/>
      <c r="H14" s="3" t="s">
        <v>224</v>
      </c>
      <c r="I14" s="3"/>
      <c r="J14" s="3" t="s">
        <v>225</v>
      </c>
      <c r="K14" s="3"/>
      <c r="L14" s="3">
        <v>0</v>
      </c>
      <c r="M14" s="3"/>
      <c r="N14" s="3">
        <v>0</v>
      </c>
      <c r="O14" s="3"/>
      <c r="P14" s="3">
        <v>0</v>
      </c>
      <c r="Q14" s="3"/>
      <c r="R14" s="3">
        <v>0</v>
      </c>
      <c r="S14" s="3"/>
      <c r="T14" s="3">
        <v>0</v>
      </c>
      <c r="U14" s="3"/>
      <c r="V14" s="3">
        <v>30000</v>
      </c>
      <c r="W14" s="3"/>
      <c r="X14" s="3">
        <v>16468744411</v>
      </c>
      <c r="Y14" s="3"/>
      <c r="Z14" s="3">
        <v>10000</v>
      </c>
      <c r="AA14" s="3"/>
      <c r="AB14" s="3">
        <v>5514100390</v>
      </c>
      <c r="AC14" s="3"/>
      <c r="AD14" s="3">
        <v>20000</v>
      </c>
      <c r="AE14" s="3"/>
      <c r="AF14" s="3">
        <v>530000</v>
      </c>
      <c r="AG14" s="3"/>
      <c r="AH14" s="3">
        <v>10979162941</v>
      </c>
      <c r="AI14" s="3"/>
      <c r="AJ14" s="3">
        <v>10598078750</v>
      </c>
      <c r="AK14" s="2"/>
      <c r="AL14" s="71">
        <f>AJ14/'سرمایه گذاری ها'!$O$17</f>
        <v>5.514608654952647E-2</v>
      </c>
    </row>
    <row r="15" spans="2:38" ht="21.75" x14ac:dyDescent="0.6">
      <c r="B15" s="3" t="s">
        <v>136</v>
      </c>
      <c r="C15" s="3"/>
      <c r="D15" s="3" t="s">
        <v>102</v>
      </c>
      <c r="E15" s="3"/>
      <c r="F15" s="3" t="s">
        <v>102</v>
      </c>
      <c r="G15" s="3"/>
      <c r="H15" s="3" t="s">
        <v>66</v>
      </c>
      <c r="I15" s="3"/>
      <c r="J15" s="3" t="s">
        <v>137</v>
      </c>
      <c r="K15" s="3"/>
      <c r="L15" s="3">
        <v>0</v>
      </c>
      <c r="M15" s="3"/>
      <c r="N15" s="3">
        <v>0</v>
      </c>
      <c r="O15" s="3"/>
      <c r="P15" s="3">
        <v>2060</v>
      </c>
      <c r="Q15" s="3"/>
      <c r="R15" s="3">
        <v>1242770602</v>
      </c>
      <c r="S15" s="3"/>
      <c r="T15" s="3">
        <v>1248978181</v>
      </c>
      <c r="U15" s="3"/>
      <c r="V15" s="3">
        <v>12000</v>
      </c>
      <c r="W15" s="3"/>
      <c r="X15" s="3">
        <v>7360233791</v>
      </c>
      <c r="Y15" s="3"/>
      <c r="Z15" s="3">
        <v>0</v>
      </c>
      <c r="AA15" s="3"/>
      <c r="AB15" s="3">
        <v>0</v>
      </c>
      <c r="AC15" s="3"/>
      <c r="AD15" s="3">
        <v>14060</v>
      </c>
      <c r="AE15" s="3"/>
      <c r="AF15" s="3">
        <v>614760</v>
      </c>
      <c r="AG15" s="3"/>
      <c r="AH15" s="3">
        <v>8603004393</v>
      </c>
      <c r="AI15" s="3"/>
      <c r="AJ15" s="3">
        <v>8641958960</v>
      </c>
      <c r="AK15" s="2"/>
      <c r="AL15" s="71">
        <f>AJ15/'سرمایه گذاری ها'!$O$17</f>
        <v>4.4967604790218774E-2</v>
      </c>
    </row>
    <row r="16" spans="2:38" ht="21.75" x14ac:dyDescent="0.6">
      <c r="B16" s="3" t="s">
        <v>188</v>
      </c>
      <c r="C16" s="3"/>
      <c r="D16" s="3" t="s">
        <v>102</v>
      </c>
      <c r="E16" s="3"/>
      <c r="F16" s="3" t="s">
        <v>102</v>
      </c>
      <c r="G16" s="3"/>
      <c r="H16" s="3" t="s">
        <v>189</v>
      </c>
      <c r="I16" s="3"/>
      <c r="J16" s="3" t="s">
        <v>190</v>
      </c>
      <c r="K16" s="3"/>
      <c r="L16" s="3">
        <v>0</v>
      </c>
      <c r="M16" s="3"/>
      <c r="N16" s="3">
        <v>0</v>
      </c>
      <c r="O16" s="3"/>
      <c r="P16" s="3">
        <v>6800</v>
      </c>
      <c r="Q16" s="3"/>
      <c r="R16" s="3">
        <v>5714735607</v>
      </c>
      <c r="S16" s="3"/>
      <c r="T16" s="3">
        <v>5982915400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6800</v>
      </c>
      <c r="AE16" s="3"/>
      <c r="AF16" s="3">
        <v>889400</v>
      </c>
      <c r="AG16" s="3"/>
      <c r="AH16" s="3">
        <v>5714735607</v>
      </c>
      <c r="AI16" s="3"/>
      <c r="AJ16" s="3">
        <v>6046823814</v>
      </c>
      <c r="AK16" s="2"/>
      <c r="AL16" s="71">
        <f>AJ16/'سرمایه گذاری ها'!$O$17</f>
        <v>3.1464067899720199E-2</v>
      </c>
    </row>
    <row r="17" spans="2:38" ht="21.75" x14ac:dyDescent="0.6">
      <c r="B17" s="3" t="s">
        <v>138</v>
      </c>
      <c r="C17" s="3"/>
      <c r="D17" s="3" t="s">
        <v>102</v>
      </c>
      <c r="E17" s="3"/>
      <c r="F17" s="3" t="s">
        <v>102</v>
      </c>
      <c r="G17" s="3"/>
      <c r="H17" s="3" t="s">
        <v>139</v>
      </c>
      <c r="I17" s="3"/>
      <c r="J17" s="3" t="s">
        <v>140</v>
      </c>
      <c r="K17" s="3"/>
      <c r="L17" s="3">
        <v>18</v>
      </c>
      <c r="M17" s="3"/>
      <c r="N17" s="3">
        <v>18</v>
      </c>
      <c r="O17" s="3"/>
      <c r="P17" s="3">
        <v>5850</v>
      </c>
      <c r="Q17" s="3"/>
      <c r="R17" s="3">
        <v>5734039105</v>
      </c>
      <c r="S17" s="3"/>
      <c r="T17" s="3">
        <v>5731960893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5850</v>
      </c>
      <c r="AE17" s="3"/>
      <c r="AF17" s="3">
        <v>980000</v>
      </c>
      <c r="AG17" s="3"/>
      <c r="AH17" s="3">
        <v>5734039105</v>
      </c>
      <c r="AI17" s="3"/>
      <c r="AJ17" s="3">
        <v>5731960893</v>
      </c>
      <c r="AK17" s="2"/>
      <c r="AL17" s="71">
        <f>AJ17/'سرمایه گذاری ها'!$O$17</f>
        <v>2.9825708881798887E-2</v>
      </c>
    </row>
    <row r="18" spans="2:38" ht="21.75" x14ac:dyDescent="0.6">
      <c r="B18" s="3" t="s">
        <v>226</v>
      </c>
      <c r="C18" s="3"/>
      <c r="D18" s="3" t="s">
        <v>102</v>
      </c>
      <c r="E18" s="3"/>
      <c r="F18" s="3" t="s">
        <v>102</v>
      </c>
      <c r="G18" s="3"/>
      <c r="H18" s="3" t="s">
        <v>227</v>
      </c>
      <c r="I18" s="3"/>
      <c r="J18" s="3" t="s">
        <v>228</v>
      </c>
      <c r="K18" s="3"/>
      <c r="L18" s="3">
        <v>0</v>
      </c>
      <c r="M18" s="3"/>
      <c r="N18" s="3">
        <v>0</v>
      </c>
      <c r="O18" s="3"/>
      <c r="P18" s="3">
        <v>0</v>
      </c>
      <c r="Q18" s="3"/>
      <c r="R18" s="3">
        <v>0</v>
      </c>
      <c r="S18" s="3"/>
      <c r="T18" s="3">
        <v>0</v>
      </c>
      <c r="U18" s="3"/>
      <c r="V18" s="3">
        <v>5004</v>
      </c>
      <c r="W18" s="3"/>
      <c r="X18" s="3">
        <v>4053963131</v>
      </c>
      <c r="Y18" s="3"/>
      <c r="Z18" s="3">
        <v>0</v>
      </c>
      <c r="AA18" s="3"/>
      <c r="AB18" s="3">
        <v>0</v>
      </c>
      <c r="AC18" s="3"/>
      <c r="AD18" s="3">
        <v>5004</v>
      </c>
      <c r="AE18" s="3"/>
      <c r="AF18" s="3">
        <v>813406</v>
      </c>
      <c r="AG18" s="3"/>
      <c r="AH18" s="3">
        <v>4053963131</v>
      </c>
      <c r="AI18" s="3"/>
      <c r="AJ18" s="3">
        <v>4069545885</v>
      </c>
      <c r="AK18" s="2"/>
      <c r="AL18" s="71">
        <f>AJ18/'سرمایه گذاری ها'!$O$17</f>
        <v>2.1175491792932686E-2</v>
      </c>
    </row>
    <row r="19" spans="2:38" ht="21.75" x14ac:dyDescent="0.6">
      <c r="B19" s="3" t="s">
        <v>229</v>
      </c>
      <c r="C19" s="3"/>
      <c r="D19" s="3" t="s">
        <v>102</v>
      </c>
      <c r="E19" s="3"/>
      <c r="F19" s="3" t="s">
        <v>102</v>
      </c>
      <c r="G19" s="3"/>
      <c r="H19" s="3" t="s">
        <v>230</v>
      </c>
      <c r="I19" s="3"/>
      <c r="J19" s="3" t="s">
        <v>231</v>
      </c>
      <c r="K19" s="3"/>
      <c r="L19" s="3">
        <v>0</v>
      </c>
      <c r="M19" s="3"/>
      <c r="N19" s="3">
        <v>0</v>
      </c>
      <c r="O19" s="3"/>
      <c r="P19" s="3">
        <v>0</v>
      </c>
      <c r="Q19" s="3"/>
      <c r="R19" s="3">
        <v>0</v>
      </c>
      <c r="S19" s="3"/>
      <c r="T19" s="3">
        <v>0</v>
      </c>
      <c r="U19" s="3"/>
      <c r="V19" s="3">
        <v>4600</v>
      </c>
      <c r="W19" s="3"/>
      <c r="X19" s="3">
        <v>4524741937</v>
      </c>
      <c r="Y19" s="3"/>
      <c r="Z19" s="3">
        <v>500</v>
      </c>
      <c r="AA19" s="3"/>
      <c r="AB19" s="3">
        <v>493910463</v>
      </c>
      <c r="AC19" s="3"/>
      <c r="AD19" s="3">
        <v>4100</v>
      </c>
      <c r="AE19" s="3"/>
      <c r="AF19" s="3">
        <v>990970</v>
      </c>
      <c r="AG19" s="3"/>
      <c r="AH19" s="3">
        <v>4036010103</v>
      </c>
      <c r="AI19" s="3"/>
      <c r="AJ19" s="3">
        <v>4062240585</v>
      </c>
      <c r="AK19" s="2"/>
      <c r="AL19" s="71">
        <f>AJ19/'سرمایه گذاری ها'!$O$17</f>
        <v>2.1137479364871585E-2</v>
      </c>
    </row>
    <row r="20" spans="2:38" ht="21.75" x14ac:dyDescent="0.6">
      <c r="B20" s="3" t="s">
        <v>232</v>
      </c>
      <c r="C20" s="3"/>
      <c r="D20" s="3" t="s">
        <v>102</v>
      </c>
      <c r="E20" s="3"/>
      <c r="F20" s="3" t="s">
        <v>102</v>
      </c>
      <c r="G20" s="3"/>
      <c r="H20" s="3" t="s">
        <v>233</v>
      </c>
      <c r="I20" s="3"/>
      <c r="J20" s="3" t="s">
        <v>234</v>
      </c>
      <c r="K20" s="3"/>
      <c r="L20" s="3">
        <v>0</v>
      </c>
      <c r="M20" s="3"/>
      <c r="N20" s="3">
        <v>0</v>
      </c>
      <c r="O20" s="3"/>
      <c r="P20" s="3">
        <v>0</v>
      </c>
      <c r="Q20" s="3"/>
      <c r="R20" s="3">
        <v>0</v>
      </c>
      <c r="S20" s="3"/>
      <c r="T20" s="3">
        <v>0</v>
      </c>
      <c r="U20" s="3"/>
      <c r="V20" s="3">
        <v>7000</v>
      </c>
      <c r="W20" s="3"/>
      <c r="X20" s="3">
        <v>3654662285</v>
      </c>
      <c r="Y20" s="3"/>
      <c r="Z20" s="3">
        <v>0</v>
      </c>
      <c r="AA20" s="3"/>
      <c r="AB20" s="3">
        <v>0</v>
      </c>
      <c r="AC20" s="3"/>
      <c r="AD20" s="3">
        <v>7000</v>
      </c>
      <c r="AE20" s="3"/>
      <c r="AF20" s="3">
        <v>531830</v>
      </c>
      <c r="AG20" s="3"/>
      <c r="AH20" s="3">
        <v>3654662285</v>
      </c>
      <c r="AI20" s="3"/>
      <c r="AJ20" s="3">
        <v>3722135240</v>
      </c>
      <c r="AK20" s="2"/>
      <c r="AL20" s="71">
        <f>AJ20/'سرمایه گذاری ها'!$O$17</f>
        <v>1.9367773814105926E-2</v>
      </c>
    </row>
    <row r="21" spans="2:38" ht="21.75" x14ac:dyDescent="0.6">
      <c r="B21" s="3" t="s">
        <v>141</v>
      </c>
      <c r="C21" s="3"/>
      <c r="D21" s="3" t="s">
        <v>102</v>
      </c>
      <c r="E21" s="3"/>
      <c r="F21" s="3" t="s">
        <v>102</v>
      </c>
      <c r="G21" s="3"/>
      <c r="H21" s="3" t="s">
        <v>66</v>
      </c>
      <c r="I21" s="3"/>
      <c r="J21" s="3" t="s">
        <v>137</v>
      </c>
      <c r="K21" s="3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4500</v>
      </c>
      <c r="W21" s="3"/>
      <c r="X21" s="3">
        <v>2945558783</v>
      </c>
      <c r="Y21" s="3"/>
      <c r="Z21" s="3">
        <v>0</v>
      </c>
      <c r="AA21" s="3"/>
      <c r="AB21" s="3">
        <v>0</v>
      </c>
      <c r="AC21" s="3"/>
      <c r="AD21" s="3">
        <v>4500</v>
      </c>
      <c r="AE21" s="3"/>
      <c r="AF21" s="3">
        <v>666310</v>
      </c>
      <c r="AG21" s="3"/>
      <c r="AH21" s="3">
        <v>2945558783</v>
      </c>
      <c r="AI21" s="3"/>
      <c r="AJ21" s="3">
        <v>2997851540</v>
      </c>
      <c r="AK21" s="2"/>
      <c r="AL21" s="71">
        <f>AJ21/'سرمایه گذاری ها'!$O$17</f>
        <v>1.5599033031102097E-2</v>
      </c>
    </row>
    <row r="22" spans="2:38" ht="21.75" x14ac:dyDescent="0.6">
      <c r="B22" s="3" t="s">
        <v>103</v>
      </c>
      <c r="C22" s="3"/>
      <c r="D22" s="3" t="s">
        <v>102</v>
      </c>
      <c r="E22" s="3"/>
      <c r="F22" s="3" t="s">
        <v>102</v>
      </c>
      <c r="G22" s="3"/>
      <c r="H22" s="3" t="s">
        <v>66</v>
      </c>
      <c r="I22" s="3"/>
      <c r="J22" s="3" t="s">
        <v>104</v>
      </c>
      <c r="K22" s="3"/>
      <c r="L22" s="3">
        <v>0</v>
      </c>
      <c r="M22" s="3"/>
      <c r="N22" s="3">
        <v>0</v>
      </c>
      <c r="O22" s="3"/>
      <c r="P22" s="3">
        <v>1</v>
      </c>
      <c r="Q22" s="3"/>
      <c r="R22" s="3">
        <v>636336</v>
      </c>
      <c r="S22" s="3"/>
      <c r="T22" s="3">
        <v>632875</v>
      </c>
      <c r="U22" s="3"/>
      <c r="V22" s="3">
        <v>1900</v>
      </c>
      <c r="W22" s="3"/>
      <c r="X22" s="3">
        <v>1216524453</v>
      </c>
      <c r="Y22" s="3"/>
      <c r="Z22" s="3">
        <v>1</v>
      </c>
      <c r="AA22" s="3"/>
      <c r="AB22" s="3">
        <v>633267</v>
      </c>
      <c r="AC22" s="3"/>
      <c r="AD22" s="3">
        <v>1900</v>
      </c>
      <c r="AE22" s="3"/>
      <c r="AF22" s="3">
        <v>641830</v>
      </c>
      <c r="AG22" s="3"/>
      <c r="AH22" s="3">
        <v>1216524453</v>
      </c>
      <c r="AI22" s="3"/>
      <c r="AJ22" s="3">
        <v>1219255969</v>
      </c>
      <c r="AK22" s="2"/>
      <c r="AL22" s="71">
        <f>AJ22/'سرمایه گذاری ها'!$O$17</f>
        <v>6.3442815229600704E-3</v>
      </c>
    </row>
    <row r="23" spans="2:38" ht="21.75" x14ac:dyDescent="0.6">
      <c r="B23" s="3" t="s">
        <v>195</v>
      </c>
      <c r="C23" s="3"/>
      <c r="D23" s="3" t="s">
        <v>102</v>
      </c>
      <c r="E23" s="3"/>
      <c r="F23" s="3" t="s">
        <v>102</v>
      </c>
      <c r="G23" s="3"/>
      <c r="H23" s="3" t="s">
        <v>66</v>
      </c>
      <c r="I23" s="3"/>
      <c r="J23" s="3" t="s">
        <v>235</v>
      </c>
      <c r="K23" s="3"/>
      <c r="L23" s="3">
        <v>0</v>
      </c>
      <c r="M23" s="3"/>
      <c r="N23" s="3">
        <v>0</v>
      </c>
      <c r="O23" s="3"/>
      <c r="P23" s="3">
        <v>0</v>
      </c>
      <c r="Q23" s="3"/>
      <c r="R23" s="3">
        <v>0</v>
      </c>
      <c r="S23" s="3"/>
      <c r="T23" s="3">
        <v>0</v>
      </c>
      <c r="U23" s="3"/>
      <c r="V23" s="3">
        <v>600</v>
      </c>
      <c r="W23" s="3"/>
      <c r="X23" s="3">
        <v>418125770</v>
      </c>
      <c r="Y23" s="3"/>
      <c r="Z23" s="3">
        <v>0</v>
      </c>
      <c r="AA23" s="3"/>
      <c r="AB23" s="3">
        <v>0</v>
      </c>
      <c r="AC23" s="3"/>
      <c r="AD23" s="3">
        <v>600</v>
      </c>
      <c r="AE23" s="3"/>
      <c r="AF23" s="3">
        <v>697940</v>
      </c>
      <c r="AG23" s="3"/>
      <c r="AH23" s="3">
        <v>418125770</v>
      </c>
      <c r="AI23" s="3"/>
      <c r="AJ23" s="3">
        <v>418688099</v>
      </c>
      <c r="AK23" s="2"/>
      <c r="AL23" s="71">
        <f>AJ23/'سرمایه گذاری ها'!$O$17</f>
        <v>2.1786033760799058E-3</v>
      </c>
    </row>
    <row r="24" spans="2:38" ht="21.75" x14ac:dyDescent="0.6">
      <c r="B24" s="3" t="s">
        <v>186</v>
      </c>
      <c r="C24" s="3"/>
      <c r="D24" s="3" t="s">
        <v>102</v>
      </c>
      <c r="E24" s="3"/>
      <c r="F24" s="3" t="s">
        <v>102</v>
      </c>
      <c r="G24" s="3"/>
      <c r="H24" s="3" t="s">
        <v>184</v>
      </c>
      <c r="I24" s="3"/>
      <c r="J24" s="3" t="s">
        <v>187</v>
      </c>
      <c r="K24" s="3"/>
      <c r="L24" s="3">
        <v>18</v>
      </c>
      <c r="M24" s="3"/>
      <c r="N24" s="3">
        <v>18</v>
      </c>
      <c r="O24" s="3"/>
      <c r="P24" s="3">
        <v>5</v>
      </c>
      <c r="Q24" s="3"/>
      <c r="R24" s="3">
        <v>4862100</v>
      </c>
      <c r="S24" s="3"/>
      <c r="T24" s="3">
        <v>4924107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</v>
      </c>
      <c r="AE24" s="3"/>
      <c r="AF24" s="3">
        <v>985000</v>
      </c>
      <c r="AG24" s="3"/>
      <c r="AH24" s="3">
        <v>4862100</v>
      </c>
      <c r="AI24" s="3"/>
      <c r="AJ24" s="3">
        <v>4924107</v>
      </c>
      <c r="AK24" s="2"/>
      <c r="AL24" s="71">
        <f>AJ24/'سرمایه گذاری ها'!$O$17</f>
        <v>2.5622118612878691E-5</v>
      </c>
    </row>
    <row r="25" spans="2:38" ht="21.75" x14ac:dyDescent="0.6">
      <c r="B25" s="3" t="s">
        <v>191</v>
      </c>
      <c r="C25" s="3"/>
      <c r="D25" s="3" t="s">
        <v>102</v>
      </c>
      <c r="E25" s="3"/>
      <c r="F25" s="3" t="s">
        <v>102</v>
      </c>
      <c r="G25" s="3"/>
      <c r="H25" s="3" t="s">
        <v>192</v>
      </c>
      <c r="I25" s="3"/>
      <c r="J25" s="3" t="s">
        <v>193</v>
      </c>
      <c r="K25" s="3"/>
      <c r="L25" s="3">
        <v>0</v>
      </c>
      <c r="M25" s="3"/>
      <c r="N25" s="3">
        <v>0</v>
      </c>
      <c r="O25" s="3"/>
      <c r="P25" s="3">
        <v>4000</v>
      </c>
      <c r="Q25" s="3"/>
      <c r="R25" s="3">
        <v>2468447325</v>
      </c>
      <c r="S25" s="3"/>
      <c r="T25" s="3">
        <v>2389582809</v>
      </c>
      <c r="U25" s="3"/>
      <c r="V25" s="3">
        <v>0</v>
      </c>
      <c r="W25" s="3"/>
      <c r="X25" s="3">
        <v>0</v>
      </c>
      <c r="Y25" s="3"/>
      <c r="Z25" s="3">
        <v>4000</v>
      </c>
      <c r="AA25" s="3"/>
      <c r="AB25" s="3">
        <v>2419601368</v>
      </c>
      <c r="AC25" s="3"/>
      <c r="AD25" s="3">
        <v>0</v>
      </c>
      <c r="AE25" s="3"/>
      <c r="AF25" s="3">
        <v>0</v>
      </c>
      <c r="AG25" s="3"/>
      <c r="AH25" s="3">
        <v>0</v>
      </c>
      <c r="AI25" s="3"/>
      <c r="AJ25" s="3">
        <v>0</v>
      </c>
      <c r="AK25" s="2"/>
      <c r="AL25" s="71">
        <f>AJ25/'سرمایه گذاری ها'!$O$17</f>
        <v>0</v>
      </c>
    </row>
    <row r="26" spans="2:38" ht="21.75" x14ac:dyDescent="0.6">
      <c r="B26" s="3" t="s">
        <v>194</v>
      </c>
      <c r="C26" s="3"/>
      <c r="D26" s="3" t="s">
        <v>102</v>
      </c>
      <c r="E26" s="3"/>
      <c r="F26" s="3" t="s">
        <v>102</v>
      </c>
      <c r="G26" s="3"/>
      <c r="H26" s="3" t="s">
        <v>218</v>
      </c>
      <c r="I26" s="3"/>
      <c r="J26" s="3" t="s">
        <v>219</v>
      </c>
      <c r="K26" s="3"/>
      <c r="L26" s="3">
        <v>0</v>
      </c>
      <c r="M26" s="3"/>
      <c r="N26" s="3">
        <v>0</v>
      </c>
      <c r="O26" s="3"/>
      <c r="P26" s="3">
        <v>2000</v>
      </c>
      <c r="Q26" s="3"/>
      <c r="R26" s="3">
        <v>1329420912</v>
      </c>
      <c r="S26" s="3"/>
      <c r="T26" s="3">
        <v>1342156690</v>
      </c>
      <c r="U26" s="3"/>
      <c r="V26" s="3">
        <v>0</v>
      </c>
      <c r="W26" s="3"/>
      <c r="X26" s="3">
        <v>0</v>
      </c>
      <c r="Y26" s="3"/>
      <c r="Z26" s="3">
        <v>2000</v>
      </c>
      <c r="AA26" s="3"/>
      <c r="AB26" s="3">
        <v>1349075437</v>
      </c>
      <c r="AC26" s="3"/>
      <c r="AD26" s="3">
        <v>0</v>
      </c>
      <c r="AE26" s="3"/>
      <c r="AF26" s="3">
        <v>0</v>
      </c>
      <c r="AG26" s="3"/>
      <c r="AH26" s="3">
        <v>0</v>
      </c>
      <c r="AI26" s="3"/>
      <c r="AJ26" s="3">
        <v>0</v>
      </c>
      <c r="AK26" s="2"/>
      <c r="AL26" s="71">
        <f>AJ26/'سرمایه گذاری ها'!$O$17</f>
        <v>0</v>
      </c>
    </row>
    <row r="27" spans="2:38" ht="21.75" x14ac:dyDescent="0.6">
      <c r="B27" s="3" t="s">
        <v>105</v>
      </c>
      <c r="C27" s="3"/>
      <c r="D27" s="3" t="s">
        <v>102</v>
      </c>
      <c r="E27" s="3"/>
      <c r="F27" s="3" t="s">
        <v>102</v>
      </c>
      <c r="G27" s="3"/>
      <c r="H27" s="3" t="s">
        <v>66</v>
      </c>
      <c r="I27" s="3"/>
      <c r="J27" s="3" t="s">
        <v>236</v>
      </c>
      <c r="K27" s="3"/>
      <c r="L27" s="3">
        <v>0</v>
      </c>
      <c r="M27" s="3"/>
      <c r="N27" s="3">
        <v>0</v>
      </c>
      <c r="O27" s="3"/>
      <c r="P27" s="3">
        <v>0</v>
      </c>
      <c r="Q27" s="3"/>
      <c r="R27" s="3">
        <v>0</v>
      </c>
      <c r="S27" s="3"/>
      <c r="T27" s="3">
        <v>0</v>
      </c>
      <c r="U27" s="3"/>
      <c r="V27" s="3">
        <v>1000</v>
      </c>
      <c r="W27" s="3"/>
      <c r="X27" s="3">
        <v>640936148</v>
      </c>
      <c r="Y27" s="3"/>
      <c r="Z27" s="3">
        <v>1000</v>
      </c>
      <c r="AA27" s="3"/>
      <c r="AB27" s="3">
        <v>651881825</v>
      </c>
      <c r="AC27" s="3"/>
      <c r="AD27" s="3">
        <v>0</v>
      </c>
      <c r="AE27" s="3"/>
      <c r="AF27" s="3">
        <v>0</v>
      </c>
      <c r="AG27" s="3"/>
      <c r="AH27" s="3">
        <v>0</v>
      </c>
      <c r="AI27" s="3"/>
      <c r="AJ27" s="3">
        <v>0</v>
      </c>
      <c r="AK27" s="2"/>
      <c r="AL27" s="71">
        <f>AJ27/'سرمایه گذاری ها'!$O$17</f>
        <v>0</v>
      </c>
    </row>
    <row r="28" spans="2:38" ht="21.75" x14ac:dyDescent="0.6">
      <c r="B28" s="3" t="s">
        <v>237</v>
      </c>
      <c r="C28" s="3"/>
      <c r="D28" s="3" t="s">
        <v>102</v>
      </c>
      <c r="E28" s="3"/>
      <c r="F28" s="3" t="s">
        <v>102</v>
      </c>
      <c r="G28" s="3"/>
      <c r="H28" s="3" t="s">
        <v>238</v>
      </c>
      <c r="I28" s="3"/>
      <c r="J28" s="3" t="s">
        <v>239</v>
      </c>
      <c r="K28" s="3"/>
      <c r="L28" s="3">
        <v>0</v>
      </c>
      <c r="M28" s="3"/>
      <c r="N28" s="3">
        <v>0</v>
      </c>
      <c r="O28" s="3"/>
      <c r="P28" s="3">
        <v>0</v>
      </c>
      <c r="Q28" s="3"/>
      <c r="R28" s="3">
        <v>0</v>
      </c>
      <c r="S28" s="3"/>
      <c r="T28" s="3">
        <v>0</v>
      </c>
      <c r="U28" s="3"/>
      <c r="V28" s="3">
        <v>2500</v>
      </c>
      <c r="W28" s="3"/>
      <c r="X28" s="3">
        <v>2474073343</v>
      </c>
      <c r="Y28" s="3"/>
      <c r="Z28" s="3">
        <v>2500</v>
      </c>
      <c r="AA28" s="3"/>
      <c r="AB28" s="3">
        <v>2500000000</v>
      </c>
      <c r="AC28" s="3"/>
      <c r="AD28" s="3">
        <v>0</v>
      </c>
      <c r="AE28" s="3"/>
      <c r="AF28" s="3">
        <v>0</v>
      </c>
      <c r="AG28" s="3"/>
      <c r="AH28" s="3">
        <v>0</v>
      </c>
      <c r="AI28" s="3"/>
      <c r="AJ28" s="3">
        <v>0</v>
      </c>
      <c r="AK28" s="2"/>
      <c r="AL28" s="71">
        <f>AJ28/'سرمایه گذاری ها'!$O$17</f>
        <v>0</v>
      </c>
    </row>
    <row r="29" spans="2:38" ht="21.75" x14ac:dyDescent="0.6">
      <c r="B29" s="3" t="s">
        <v>240</v>
      </c>
      <c r="C29" s="3"/>
      <c r="D29" s="3" t="s">
        <v>102</v>
      </c>
      <c r="E29" s="3"/>
      <c r="F29" s="3" t="s">
        <v>102</v>
      </c>
      <c r="G29" s="3"/>
      <c r="H29" s="3" t="s">
        <v>241</v>
      </c>
      <c r="I29" s="3"/>
      <c r="J29" s="3" t="s">
        <v>242</v>
      </c>
      <c r="K29" s="3"/>
      <c r="L29" s="3">
        <v>0</v>
      </c>
      <c r="M29" s="3"/>
      <c r="N29" s="3">
        <v>0</v>
      </c>
      <c r="O29" s="3"/>
      <c r="P29" s="3">
        <v>0</v>
      </c>
      <c r="Q29" s="3"/>
      <c r="R29" s="3">
        <v>0</v>
      </c>
      <c r="S29" s="3"/>
      <c r="T29" s="3">
        <v>0</v>
      </c>
      <c r="U29" s="3"/>
      <c r="V29" s="3">
        <v>3000</v>
      </c>
      <c r="W29" s="3"/>
      <c r="X29" s="3">
        <v>2685786694</v>
      </c>
      <c r="Y29" s="3"/>
      <c r="Z29" s="3">
        <v>3000</v>
      </c>
      <c r="AA29" s="3"/>
      <c r="AB29" s="3">
        <v>2711808397</v>
      </c>
      <c r="AC29" s="3"/>
      <c r="AD29" s="3">
        <v>0</v>
      </c>
      <c r="AE29" s="3"/>
      <c r="AF29" s="3">
        <v>0</v>
      </c>
      <c r="AG29" s="3"/>
      <c r="AH29" s="3">
        <v>0</v>
      </c>
      <c r="AI29" s="3"/>
      <c r="AJ29" s="3">
        <v>0</v>
      </c>
      <c r="AK29" s="2"/>
      <c r="AL29" s="71">
        <f>AJ29/'سرمایه گذاری ها'!$O$17</f>
        <v>0</v>
      </c>
    </row>
    <row r="30" spans="2:38" ht="21.75" x14ac:dyDescent="0.6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2"/>
      <c r="AL30" s="71"/>
    </row>
    <row r="31" spans="2:38" ht="27" thickBot="1" x14ac:dyDescent="0.65">
      <c r="B31" s="134" t="s">
        <v>87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2"/>
      <c r="P31" s="78">
        <f>SUM(P13:P29)</f>
        <v>58046</v>
      </c>
      <c r="Q31" s="29"/>
      <c r="R31" s="78">
        <f>SUM(R13:R29)</f>
        <v>51409660987</v>
      </c>
      <c r="S31" s="29"/>
      <c r="T31" s="78">
        <f>SUM(T13:T29)</f>
        <v>51352414574</v>
      </c>
      <c r="U31" s="29"/>
      <c r="V31" s="78">
        <f>SUM(V13:V29)</f>
        <v>72104</v>
      </c>
      <c r="W31" s="29"/>
      <c r="X31" s="78">
        <f>SUM(X13:X29)</f>
        <v>46443350746</v>
      </c>
      <c r="Y31" s="29"/>
      <c r="Z31" s="78">
        <f>SUM(Z13:Z29)</f>
        <v>23001</v>
      </c>
      <c r="AA31" s="29"/>
      <c r="AB31" s="78">
        <f>SUM(AB13:AB29)</f>
        <v>15641011147</v>
      </c>
      <c r="AC31" s="29"/>
      <c r="AD31" s="78">
        <f>SUM(AD13:AD29)</f>
        <v>107149</v>
      </c>
      <c r="AE31" s="79"/>
      <c r="AF31" s="78"/>
      <c r="AG31" s="29"/>
      <c r="AH31" s="78">
        <f>SUM(AH13:AH29)</f>
        <v>82275397671</v>
      </c>
      <c r="AI31" s="29"/>
      <c r="AJ31" s="78">
        <f>SUM(AJ13:AJ29)</f>
        <v>80245940005</v>
      </c>
      <c r="AK31" s="29"/>
      <c r="AL31" s="93">
        <f>SUM(AL13:AL29)</f>
        <v>0.41755205421207492</v>
      </c>
    </row>
    <row r="32" spans="2:38" ht="21" customHeight="1" thickTop="1" x14ac:dyDescent="0.6"/>
    <row r="38" spans="20:20" ht="33" x14ac:dyDescent="0.8">
      <c r="T38" s="63">
        <v>4</v>
      </c>
    </row>
  </sheetData>
  <sortState xmlns:xlrd2="http://schemas.microsoft.com/office/spreadsheetml/2017/richdata2" ref="B13:AJ29">
    <sortCondition descending="1" ref="AJ13:AJ29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31:N3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2" right="0.2" top="0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view="pageBreakPreview" zoomScale="60" zoomScaleNormal="70" workbookViewId="0">
      <selection activeCell="B13" sqref="B13:AD15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5" t="s">
        <v>130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</row>
    <row r="3" spans="2:32" ht="39" x14ac:dyDescent="0.6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2:32" ht="39" x14ac:dyDescent="0.6">
      <c r="B4" s="135" t="s">
        <v>220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</row>
    <row r="5" spans="2:32" ht="39" x14ac:dyDescent="0.6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</row>
    <row r="6" spans="2:32" ht="39" x14ac:dyDescent="0.6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117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0" t="s">
        <v>35</v>
      </c>
      <c r="C10" s="120" t="s">
        <v>35</v>
      </c>
      <c r="D10" s="120" t="s">
        <v>35</v>
      </c>
      <c r="E10" s="120" t="s">
        <v>35</v>
      </c>
      <c r="F10" s="120" t="s">
        <v>35</v>
      </c>
      <c r="G10" s="120" t="s">
        <v>35</v>
      </c>
      <c r="H10" s="120" t="s">
        <v>35</v>
      </c>
      <c r="I10" s="120" t="s">
        <v>35</v>
      </c>
      <c r="J10" s="120" t="s">
        <v>35</v>
      </c>
      <c r="L10" s="120" t="s">
        <v>216</v>
      </c>
      <c r="M10" s="120" t="s">
        <v>2</v>
      </c>
      <c r="N10" s="120" t="s">
        <v>2</v>
      </c>
      <c r="O10" s="120" t="s">
        <v>2</v>
      </c>
      <c r="P10" s="120" t="s">
        <v>2</v>
      </c>
      <c r="R10" s="120" t="s">
        <v>3</v>
      </c>
      <c r="S10" s="120" t="s">
        <v>3</v>
      </c>
      <c r="T10" s="120" t="s">
        <v>3</v>
      </c>
      <c r="U10" s="120" t="s">
        <v>3</v>
      </c>
      <c r="V10" s="120" t="s">
        <v>3</v>
      </c>
      <c r="W10" s="120" t="s">
        <v>3</v>
      </c>
      <c r="X10" s="120" t="s">
        <v>3</v>
      </c>
      <c r="Z10" s="120" t="s">
        <v>221</v>
      </c>
      <c r="AA10" s="120" t="s">
        <v>4</v>
      </c>
      <c r="AB10" s="120" t="s">
        <v>4</v>
      </c>
      <c r="AC10" s="120" t="s">
        <v>4</v>
      </c>
      <c r="AD10" s="120" t="s">
        <v>4</v>
      </c>
      <c r="AE10" s="120" t="s">
        <v>4</v>
      </c>
      <c r="AF10" s="120" t="s">
        <v>4</v>
      </c>
    </row>
    <row r="11" spans="2:32" s="16" customFormat="1" x14ac:dyDescent="0.6">
      <c r="B11" s="121" t="s">
        <v>36</v>
      </c>
      <c r="C11" s="24"/>
      <c r="D11" s="121" t="s">
        <v>94</v>
      </c>
      <c r="E11" s="24"/>
      <c r="F11" s="121" t="s">
        <v>28</v>
      </c>
      <c r="G11" s="24"/>
      <c r="H11" s="121" t="s">
        <v>37</v>
      </c>
      <c r="I11" s="24"/>
      <c r="J11" s="121" t="s">
        <v>25</v>
      </c>
      <c r="L11" s="121" t="s">
        <v>5</v>
      </c>
      <c r="M11" s="24"/>
      <c r="N11" s="121" t="s">
        <v>6</v>
      </c>
      <c r="O11" s="24"/>
      <c r="P11" s="121" t="s">
        <v>7</v>
      </c>
      <c r="R11" s="121" t="s">
        <v>8</v>
      </c>
      <c r="S11" s="121" t="s">
        <v>8</v>
      </c>
      <c r="T11" s="121" t="s">
        <v>8</v>
      </c>
      <c r="U11" s="24"/>
      <c r="V11" s="121" t="s">
        <v>9</v>
      </c>
      <c r="W11" s="121" t="s">
        <v>9</v>
      </c>
      <c r="X11" s="121" t="s">
        <v>9</v>
      </c>
      <c r="Z11" s="121" t="s">
        <v>5</v>
      </c>
      <c r="AA11" s="24"/>
      <c r="AB11" s="121" t="s">
        <v>6</v>
      </c>
      <c r="AC11" s="24"/>
      <c r="AD11" s="121" t="s">
        <v>7</v>
      </c>
      <c r="AE11" s="24"/>
      <c r="AF11" s="121" t="s">
        <v>38</v>
      </c>
    </row>
    <row r="12" spans="2:32" s="16" customFormat="1" ht="74.25" customHeight="1" x14ac:dyDescent="0.6">
      <c r="B12" s="122" t="s">
        <v>36</v>
      </c>
      <c r="C12" s="25"/>
      <c r="D12" s="122" t="s">
        <v>27</v>
      </c>
      <c r="E12" s="25"/>
      <c r="F12" s="122" t="s">
        <v>28</v>
      </c>
      <c r="G12" s="25"/>
      <c r="H12" s="122" t="s">
        <v>37</v>
      </c>
      <c r="I12" s="25"/>
      <c r="J12" s="122" t="s">
        <v>25</v>
      </c>
      <c r="L12" s="122" t="s">
        <v>5</v>
      </c>
      <c r="M12" s="25"/>
      <c r="N12" s="122" t="s">
        <v>6</v>
      </c>
      <c r="O12" s="25"/>
      <c r="P12" s="122" t="s">
        <v>7</v>
      </c>
      <c r="R12" s="122" t="s">
        <v>5</v>
      </c>
      <c r="S12" s="25"/>
      <c r="T12" s="122" t="s">
        <v>6</v>
      </c>
      <c r="U12" s="25"/>
      <c r="V12" s="122" t="s">
        <v>5</v>
      </c>
      <c r="W12" s="25"/>
      <c r="X12" s="122" t="s">
        <v>12</v>
      </c>
      <c r="Z12" s="122" t="s">
        <v>5</v>
      </c>
      <c r="AA12" s="25"/>
      <c r="AB12" s="122" t="s">
        <v>6</v>
      </c>
      <c r="AC12" s="25"/>
      <c r="AD12" s="122" t="s">
        <v>7</v>
      </c>
      <c r="AE12" s="25"/>
      <c r="AF12" s="122" t="s">
        <v>38</v>
      </c>
    </row>
    <row r="13" spans="2:32" s="16" customFormat="1" ht="32.25" customHeight="1" x14ac:dyDescent="0.6">
      <c r="B13" s="27" t="s">
        <v>200</v>
      </c>
      <c r="C13" s="27"/>
      <c r="D13" s="27" t="s">
        <v>201</v>
      </c>
      <c r="E13" s="27"/>
      <c r="F13" s="27">
        <v>18</v>
      </c>
      <c r="G13" s="27"/>
      <c r="H13" s="27">
        <v>0</v>
      </c>
      <c r="I13" s="27"/>
      <c r="J13" s="27" t="s">
        <v>109</v>
      </c>
      <c r="K13" s="27"/>
      <c r="L13" s="72">
        <v>630000</v>
      </c>
      <c r="M13" s="72"/>
      <c r="N13" s="72">
        <v>63000000000</v>
      </c>
      <c r="O13" s="72"/>
      <c r="P13" s="72">
        <v>63000000000</v>
      </c>
      <c r="Q13" s="72"/>
      <c r="R13" s="72">
        <v>0</v>
      </c>
      <c r="S13" s="72"/>
      <c r="T13" s="72">
        <v>0</v>
      </c>
      <c r="U13" s="72"/>
      <c r="V13" s="72">
        <v>60000</v>
      </c>
      <c r="W13" s="72"/>
      <c r="X13" s="72">
        <v>6000000000</v>
      </c>
      <c r="Y13" s="72"/>
      <c r="Z13" s="72">
        <v>570000</v>
      </c>
      <c r="AA13" s="72"/>
      <c r="AB13" s="72">
        <v>57000000000</v>
      </c>
      <c r="AC13" s="72"/>
      <c r="AD13" s="72">
        <v>57000000000</v>
      </c>
      <c r="AE13" s="27"/>
      <c r="AF13" s="74">
        <f>AD13/'سرمایه گذاری ها'!$O$17</f>
        <v>0.29659403439732024</v>
      </c>
    </row>
    <row r="14" spans="2:32" s="16" customFormat="1" ht="32.25" customHeight="1" x14ac:dyDescent="0.6">
      <c r="B14" s="27" t="s">
        <v>198</v>
      </c>
      <c r="C14" s="27"/>
      <c r="D14" s="27" t="s">
        <v>199</v>
      </c>
      <c r="E14" s="27"/>
      <c r="F14" s="27">
        <v>18</v>
      </c>
      <c r="G14" s="27"/>
      <c r="H14" s="27">
        <v>0</v>
      </c>
      <c r="I14" s="27"/>
      <c r="J14" s="27" t="s">
        <v>109</v>
      </c>
      <c r="K14" s="27"/>
      <c r="L14" s="72">
        <v>2000</v>
      </c>
      <c r="M14" s="72"/>
      <c r="N14" s="72">
        <v>2000000000</v>
      </c>
      <c r="O14" s="72"/>
      <c r="P14" s="72">
        <v>2000000000</v>
      </c>
      <c r="Q14" s="72"/>
      <c r="R14" s="72">
        <v>0</v>
      </c>
      <c r="S14" s="72"/>
      <c r="T14" s="72">
        <v>0</v>
      </c>
      <c r="U14" s="72"/>
      <c r="V14" s="72">
        <v>0</v>
      </c>
      <c r="W14" s="72"/>
      <c r="X14" s="72">
        <v>0</v>
      </c>
      <c r="Y14" s="72"/>
      <c r="Z14" s="72">
        <v>2000</v>
      </c>
      <c r="AA14" s="72"/>
      <c r="AB14" s="72">
        <v>2000000000</v>
      </c>
      <c r="AC14" s="72"/>
      <c r="AD14" s="72">
        <v>2000000000</v>
      </c>
      <c r="AE14" s="27"/>
      <c r="AF14" s="74">
        <f>AD14/'سرمایه گذاری ها'!$O$17</f>
        <v>1.0406808224467377E-2</v>
      </c>
    </row>
    <row r="15" spans="2:32" s="16" customFormat="1" ht="32.25" customHeight="1" x14ac:dyDescent="0.6">
      <c r="B15" s="27" t="s">
        <v>196</v>
      </c>
      <c r="C15" s="27"/>
      <c r="D15" s="27" t="s">
        <v>197</v>
      </c>
      <c r="E15" s="27"/>
      <c r="F15" s="27">
        <v>18</v>
      </c>
      <c r="G15" s="27"/>
      <c r="H15" s="27">
        <v>0</v>
      </c>
      <c r="I15" s="27"/>
      <c r="J15" s="27" t="s">
        <v>109</v>
      </c>
      <c r="K15" s="27"/>
      <c r="L15" s="72">
        <v>2000</v>
      </c>
      <c r="M15" s="72"/>
      <c r="N15" s="72">
        <v>2000000000</v>
      </c>
      <c r="O15" s="72"/>
      <c r="P15" s="72">
        <v>2000000000</v>
      </c>
      <c r="Q15" s="72"/>
      <c r="R15" s="72">
        <v>0</v>
      </c>
      <c r="S15" s="72"/>
      <c r="T15" s="72">
        <v>0</v>
      </c>
      <c r="U15" s="72"/>
      <c r="V15" s="72">
        <v>0</v>
      </c>
      <c r="W15" s="72"/>
      <c r="X15" s="72">
        <v>0</v>
      </c>
      <c r="Y15" s="72"/>
      <c r="Z15" s="72">
        <v>2000</v>
      </c>
      <c r="AA15" s="72"/>
      <c r="AB15" s="72">
        <v>2000000000</v>
      </c>
      <c r="AC15" s="72"/>
      <c r="AD15" s="72">
        <v>2000000000</v>
      </c>
      <c r="AE15" s="27"/>
      <c r="AF15" s="74">
        <f>AD15/'سرمایه گذاری ها'!$O$17</f>
        <v>1.0406808224467377E-2</v>
      </c>
    </row>
    <row r="16" spans="2:32" s="16" customFormat="1" ht="32.25" customHeight="1" x14ac:dyDescent="0.6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27"/>
      <c r="AF16" s="74"/>
    </row>
    <row r="17" spans="2:32" ht="27" thickBot="1" x14ac:dyDescent="0.7">
      <c r="B17" s="136" t="s">
        <v>87</v>
      </c>
      <c r="C17" s="136"/>
      <c r="D17" s="136"/>
      <c r="E17" s="136"/>
      <c r="F17" s="136"/>
      <c r="G17" s="136"/>
      <c r="H17" s="136"/>
      <c r="I17" s="136"/>
      <c r="J17" s="136"/>
      <c r="K17" s="2"/>
      <c r="L17" s="73">
        <f>SUM(L13:L15)</f>
        <v>634000</v>
      </c>
      <c r="M17" s="27"/>
      <c r="N17" s="73">
        <f>SUM(N13:N15)</f>
        <v>67000000000</v>
      </c>
      <c r="O17" s="27"/>
      <c r="P17" s="73">
        <f>SUM(P13:P15)</f>
        <v>67000000000</v>
      </c>
      <c r="Q17" s="27"/>
      <c r="R17" s="73">
        <f>SUM(R13:R15)</f>
        <v>0</v>
      </c>
      <c r="S17" s="27"/>
      <c r="T17" s="73">
        <f>SUM(T13:T15)</f>
        <v>0</v>
      </c>
      <c r="U17" s="27"/>
      <c r="V17" s="73">
        <f>SUM(V13:V15)</f>
        <v>60000</v>
      </c>
      <c r="W17" s="27"/>
      <c r="X17" s="73">
        <f>SUM(X13:X15)</f>
        <v>6000000000</v>
      </c>
      <c r="Y17" s="27"/>
      <c r="Z17" s="73">
        <f>SUM(Z13:Z15)</f>
        <v>574000</v>
      </c>
      <c r="AA17" s="27"/>
      <c r="AB17" s="73">
        <f>SUM(AB13:AB15)</f>
        <v>61000000000</v>
      </c>
      <c r="AC17" s="27"/>
      <c r="AD17" s="73">
        <f>SUM(AD13:AD15)</f>
        <v>61000000000</v>
      </c>
      <c r="AE17" s="27"/>
      <c r="AF17" s="95">
        <f>SUM(AF13:AF15)</f>
        <v>0.317407650846255</v>
      </c>
    </row>
    <row r="18" spans="2:32" ht="21.75" thickTop="1" x14ac:dyDescent="0.6"/>
    <row r="23" spans="2:32" ht="33" x14ac:dyDescent="0.8">
      <c r="P23" s="63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3"/>
  <sheetViews>
    <sheetView rightToLeft="1" view="pageBreakPreview" topLeftCell="A7" zoomScale="60" zoomScaleNormal="100" workbookViewId="0">
      <selection activeCell="B10" sqref="B10:R19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18" t="s">
        <v>130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2:28" ht="29.25" customHeight="1" x14ac:dyDescent="0.55000000000000004">
      <c r="B3" s="118" t="s">
        <v>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2:28" ht="29.25" customHeight="1" x14ac:dyDescent="0.55000000000000004">
      <c r="B4" s="118" t="s">
        <v>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19" t="s">
        <v>39</v>
      </c>
      <c r="D8" s="120" t="s">
        <v>40</v>
      </c>
      <c r="E8" s="120" t="s">
        <v>40</v>
      </c>
      <c r="F8" s="120" t="s">
        <v>40</v>
      </c>
      <c r="G8" s="120" t="s">
        <v>40</v>
      </c>
      <c r="H8" s="120" t="s">
        <v>40</v>
      </c>
      <c r="I8" s="120" t="s">
        <v>40</v>
      </c>
      <c r="J8" s="120" t="s">
        <v>40</v>
      </c>
      <c r="L8" s="120" t="s">
        <v>216</v>
      </c>
      <c r="N8" s="120" t="s">
        <v>3</v>
      </c>
      <c r="O8" s="120" t="s">
        <v>3</v>
      </c>
      <c r="P8" s="120" t="s">
        <v>3</v>
      </c>
      <c r="R8" s="120" t="s">
        <v>221</v>
      </c>
      <c r="S8" s="120" t="s">
        <v>4</v>
      </c>
      <c r="T8" s="120" t="s">
        <v>4</v>
      </c>
    </row>
    <row r="9" spans="2:28" s="4" customFormat="1" ht="63.75" customHeight="1" x14ac:dyDescent="0.55000000000000004">
      <c r="B9" s="139" t="s">
        <v>39</v>
      </c>
      <c r="D9" s="137" t="s">
        <v>41</v>
      </c>
      <c r="E9" s="43"/>
      <c r="F9" s="137" t="s">
        <v>42</v>
      </c>
      <c r="G9" s="43"/>
      <c r="H9" s="137" t="s">
        <v>43</v>
      </c>
      <c r="I9" s="43"/>
      <c r="J9" s="137" t="s">
        <v>28</v>
      </c>
      <c r="L9" s="137" t="s">
        <v>44</v>
      </c>
      <c r="N9" s="137" t="s">
        <v>45</v>
      </c>
      <c r="O9" s="43"/>
      <c r="P9" s="137" t="s">
        <v>46</v>
      </c>
      <c r="R9" s="137" t="s">
        <v>44</v>
      </c>
      <c r="S9" s="43"/>
      <c r="T9" s="138" t="s">
        <v>38</v>
      </c>
    </row>
    <row r="10" spans="2:28" s="4" customFormat="1" ht="21.75" customHeight="1" x14ac:dyDescent="0.55000000000000004">
      <c r="B10" s="5" t="s">
        <v>205</v>
      </c>
      <c r="C10" s="5"/>
      <c r="D10" s="31" t="s">
        <v>206</v>
      </c>
      <c r="E10" s="5"/>
      <c r="F10" s="5" t="s">
        <v>47</v>
      </c>
      <c r="G10" s="5"/>
      <c r="H10" s="5" t="s">
        <v>207</v>
      </c>
      <c r="I10" s="5"/>
      <c r="J10" s="32">
        <v>0</v>
      </c>
      <c r="K10" s="5"/>
      <c r="L10" s="32">
        <v>2068753135</v>
      </c>
      <c r="M10" s="5"/>
      <c r="N10" s="32">
        <v>30845477905</v>
      </c>
      <c r="O10" s="5"/>
      <c r="P10" s="32">
        <v>29406904389</v>
      </c>
      <c r="Q10" s="5"/>
      <c r="R10" s="32">
        <v>3507326651</v>
      </c>
      <c r="S10" s="5"/>
      <c r="T10" s="35">
        <f>R10/'سرمایه گذاری ها'!$O$17</f>
        <v>1.825003791876021E-2</v>
      </c>
    </row>
    <row r="11" spans="2:28" s="4" customFormat="1" ht="21.75" customHeight="1" x14ac:dyDescent="0.55000000000000004">
      <c r="B11" s="5" t="s">
        <v>48</v>
      </c>
      <c r="C11" s="5"/>
      <c r="D11" s="31" t="s">
        <v>153</v>
      </c>
      <c r="E11" s="5"/>
      <c r="F11" s="5" t="s">
        <v>47</v>
      </c>
      <c r="G11" s="5"/>
      <c r="H11" s="5" t="s">
        <v>154</v>
      </c>
      <c r="I11" s="5"/>
      <c r="J11" s="32">
        <v>0</v>
      </c>
      <c r="K11" s="5"/>
      <c r="L11" s="32">
        <v>32121698</v>
      </c>
      <c r="M11" s="5"/>
      <c r="N11" s="32">
        <v>10795685704</v>
      </c>
      <c r="O11" s="5"/>
      <c r="P11" s="32">
        <v>10436820102</v>
      </c>
      <c r="Q11" s="5"/>
      <c r="R11" s="32">
        <v>390987300</v>
      </c>
      <c r="S11" s="5"/>
      <c r="T11" s="35">
        <f>R11/'سرمایه گذاری ها'!$O$17</f>
        <v>2.034464924651147E-3</v>
      </c>
    </row>
    <row r="12" spans="2:28" s="4" customFormat="1" ht="21.75" customHeight="1" x14ac:dyDescent="0.55000000000000004">
      <c r="B12" s="5" t="s">
        <v>110</v>
      </c>
      <c r="C12" s="5"/>
      <c r="D12" s="31" t="s">
        <v>210</v>
      </c>
      <c r="E12" s="5"/>
      <c r="F12" s="5" t="s">
        <v>211</v>
      </c>
      <c r="G12" s="5"/>
      <c r="H12" s="5" t="s">
        <v>212</v>
      </c>
      <c r="I12" s="5"/>
      <c r="J12" s="32">
        <v>0</v>
      </c>
      <c r="K12" s="5"/>
      <c r="L12" s="32">
        <v>7063070</v>
      </c>
      <c r="M12" s="5"/>
      <c r="N12" s="32">
        <v>3290000</v>
      </c>
      <c r="O12" s="5"/>
      <c r="P12" s="32">
        <v>0</v>
      </c>
      <c r="Q12" s="5"/>
      <c r="R12" s="32">
        <v>10353070</v>
      </c>
      <c r="S12" s="5"/>
      <c r="T12" s="35">
        <f>R12/'سرمایه گذاری ها'!$O$17</f>
        <v>5.387120701224323E-5</v>
      </c>
    </row>
    <row r="13" spans="2:28" s="4" customFormat="1" ht="21.75" customHeight="1" x14ac:dyDescent="0.55000000000000004">
      <c r="B13" s="5" t="s">
        <v>114</v>
      </c>
      <c r="C13" s="5"/>
      <c r="D13" s="31" t="s">
        <v>177</v>
      </c>
      <c r="E13" s="5"/>
      <c r="F13" s="5" t="s">
        <v>47</v>
      </c>
      <c r="G13" s="5"/>
      <c r="H13" s="5" t="s">
        <v>178</v>
      </c>
      <c r="I13" s="5"/>
      <c r="J13" s="32">
        <v>0</v>
      </c>
      <c r="K13" s="5"/>
      <c r="L13" s="32">
        <v>9150135</v>
      </c>
      <c r="M13" s="5"/>
      <c r="N13" s="32">
        <v>0</v>
      </c>
      <c r="O13" s="5"/>
      <c r="P13" s="32">
        <v>0</v>
      </c>
      <c r="Q13" s="5"/>
      <c r="R13" s="32">
        <v>9150135</v>
      </c>
      <c r="S13" s="5"/>
      <c r="T13" s="35">
        <f>R13/'سرمایه گذاری ها'!$O$17</f>
        <v>4.7611850086493401E-5</v>
      </c>
    </row>
    <row r="14" spans="2:28" s="4" customFormat="1" ht="21.75" customHeight="1" x14ac:dyDescent="0.55000000000000004">
      <c r="B14" s="5" t="s">
        <v>115</v>
      </c>
      <c r="C14" s="5"/>
      <c r="D14" s="31" t="s">
        <v>151</v>
      </c>
      <c r="E14" s="5"/>
      <c r="F14" s="5" t="s">
        <v>47</v>
      </c>
      <c r="G14" s="5"/>
      <c r="H14" s="5" t="s">
        <v>152</v>
      </c>
      <c r="I14" s="5"/>
      <c r="J14" s="32">
        <v>0</v>
      </c>
      <c r="K14" s="5"/>
      <c r="L14" s="32">
        <v>8547764</v>
      </c>
      <c r="M14" s="5"/>
      <c r="N14" s="32">
        <v>55840</v>
      </c>
      <c r="O14" s="5"/>
      <c r="P14" s="32">
        <v>0</v>
      </c>
      <c r="Q14" s="5"/>
      <c r="R14" s="32">
        <v>8603604</v>
      </c>
      <c r="S14" s="5"/>
      <c r="T14" s="35">
        <f>R14/'سرمایه گذاری ها'!$O$17</f>
        <v>4.4768028433630209E-5</v>
      </c>
    </row>
    <row r="15" spans="2:28" s="4" customFormat="1" ht="21.75" customHeight="1" x14ac:dyDescent="0.55000000000000004">
      <c r="B15" s="5" t="s">
        <v>157</v>
      </c>
      <c r="C15" s="5"/>
      <c r="D15" s="31" t="s">
        <v>158</v>
      </c>
      <c r="E15" s="5"/>
      <c r="F15" s="5" t="s">
        <v>47</v>
      </c>
      <c r="G15" s="5"/>
      <c r="H15" s="5" t="s">
        <v>159</v>
      </c>
      <c r="I15" s="5"/>
      <c r="J15" s="32">
        <v>0</v>
      </c>
      <c r="K15" s="5"/>
      <c r="L15" s="32">
        <v>2845230</v>
      </c>
      <c r="M15" s="5"/>
      <c r="N15" s="32">
        <v>19933</v>
      </c>
      <c r="O15" s="5"/>
      <c r="P15" s="32">
        <v>420000</v>
      </c>
      <c r="Q15" s="5"/>
      <c r="R15" s="32">
        <v>2445163</v>
      </c>
      <c r="S15" s="5"/>
      <c r="T15" s="35">
        <f>R15/'سرمایه گذاری ها'!$O$17</f>
        <v>1.2723171209281663E-5</v>
      </c>
    </row>
    <row r="16" spans="2:28" s="4" customFormat="1" ht="21.75" customHeight="1" x14ac:dyDescent="0.55000000000000004">
      <c r="B16" s="5" t="s">
        <v>208</v>
      </c>
      <c r="C16" s="5"/>
      <c r="D16" s="31" t="s">
        <v>209</v>
      </c>
      <c r="E16" s="5"/>
      <c r="F16" s="5" t="s">
        <v>47</v>
      </c>
      <c r="G16" s="5"/>
      <c r="H16" s="5" t="s">
        <v>207</v>
      </c>
      <c r="I16" s="5"/>
      <c r="J16" s="32">
        <v>0</v>
      </c>
      <c r="K16" s="5"/>
      <c r="L16" s="32">
        <v>761857</v>
      </c>
      <c r="M16" s="5"/>
      <c r="N16" s="32">
        <v>7194741974</v>
      </c>
      <c r="O16" s="5"/>
      <c r="P16" s="32">
        <v>7193742397</v>
      </c>
      <c r="Q16" s="5"/>
      <c r="R16" s="32">
        <v>1761434</v>
      </c>
      <c r="S16" s="5"/>
      <c r="T16" s="35">
        <f>R16/'سرمایه گذاری ها'!$O$17</f>
        <v>9.1654529190282347E-6</v>
      </c>
    </row>
    <row r="17" spans="2:20" s="4" customFormat="1" ht="21.75" customHeight="1" x14ac:dyDescent="0.55000000000000004">
      <c r="B17" s="5" t="s">
        <v>110</v>
      </c>
      <c r="C17" s="5"/>
      <c r="D17" s="31" t="s">
        <v>160</v>
      </c>
      <c r="E17" s="5"/>
      <c r="F17" s="5" t="s">
        <v>111</v>
      </c>
      <c r="G17" s="5"/>
      <c r="H17" s="5" t="s">
        <v>156</v>
      </c>
      <c r="I17" s="5"/>
      <c r="J17" s="32">
        <v>18</v>
      </c>
      <c r="K17" s="5"/>
      <c r="L17" s="32">
        <v>1000000</v>
      </c>
      <c r="M17" s="5"/>
      <c r="N17" s="32">
        <v>0</v>
      </c>
      <c r="O17" s="5"/>
      <c r="P17" s="32">
        <v>0</v>
      </c>
      <c r="Q17" s="5"/>
      <c r="R17" s="32">
        <v>1000000</v>
      </c>
      <c r="S17" s="5"/>
      <c r="T17" s="35">
        <f>R17/'سرمایه گذاری ها'!$O$17</f>
        <v>5.2034041122336885E-6</v>
      </c>
    </row>
    <row r="18" spans="2:20" s="4" customFormat="1" ht="21.75" customHeight="1" x14ac:dyDescent="0.55000000000000004">
      <c r="B18" s="5" t="s">
        <v>110</v>
      </c>
      <c r="C18" s="5"/>
      <c r="D18" s="31" t="s">
        <v>155</v>
      </c>
      <c r="E18" s="5"/>
      <c r="F18" s="5" t="s">
        <v>47</v>
      </c>
      <c r="G18" s="5"/>
      <c r="H18" s="5" t="s">
        <v>156</v>
      </c>
      <c r="I18" s="5"/>
      <c r="J18" s="32">
        <v>0</v>
      </c>
      <c r="K18" s="5"/>
      <c r="L18" s="32">
        <v>975000</v>
      </c>
      <c r="M18" s="5"/>
      <c r="N18" s="32">
        <v>2532899520</v>
      </c>
      <c r="O18" s="5"/>
      <c r="P18" s="32">
        <v>2533124520</v>
      </c>
      <c r="Q18" s="5"/>
      <c r="R18" s="32">
        <v>750000</v>
      </c>
      <c r="S18" s="5"/>
      <c r="T18" s="35">
        <f>R18/'سرمایه گذاری ها'!$O$17</f>
        <v>3.9025530841752666E-6</v>
      </c>
    </row>
    <row r="19" spans="2:20" s="4" customFormat="1" ht="21.75" customHeight="1" x14ac:dyDescent="0.55000000000000004">
      <c r="B19" s="5" t="s">
        <v>149</v>
      </c>
      <c r="C19" s="5"/>
      <c r="D19" s="31" t="s">
        <v>150</v>
      </c>
      <c r="E19" s="5"/>
      <c r="F19" s="5" t="s">
        <v>47</v>
      </c>
      <c r="G19" s="5"/>
      <c r="H19" s="5" t="s">
        <v>112</v>
      </c>
      <c r="I19" s="5"/>
      <c r="J19" s="32">
        <v>0</v>
      </c>
      <c r="K19" s="5"/>
      <c r="L19" s="32">
        <v>538137</v>
      </c>
      <c r="M19" s="5"/>
      <c r="N19" s="32">
        <v>76796</v>
      </c>
      <c r="O19" s="5"/>
      <c r="P19" s="32">
        <v>420000</v>
      </c>
      <c r="Q19" s="5"/>
      <c r="R19" s="32">
        <v>194933</v>
      </c>
      <c r="S19" s="5"/>
      <c r="T19" s="35">
        <f>R19/'سرمایه گذاری ها'!$O$17</f>
        <v>1.0143151738100496E-6</v>
      </c>
    </row>
    <row r="20" spans="2:20" s="4" customFormat="1" ht="21.75" customHeight="1" x14ac:dyDescent="0.55000000000000004">
      <c r="B20" s="5"/>
      <c r="C20" s="5"/>
      <c r="D20" s="31"/>
      <c r="E20" s="5"/>
      <c r="F20" s="5"/>
      <c r="G20" s="5"/>
      <c r="H20" s="5"/>
      <c r="I20" s="5"/>
      <c r="J20" s="32"/>
      <c r="K20" s="5"/>
      <c r="L20" s="32"/>
      <c r="M20" s="5"/>
      <c r="N20" s="32"/>
      <c r="O20" s="5"/>
      <c r="P20" s="32"/>
      <c r="Q20" s="5"/>
      <c r="R20" s="32"/>
      <c r="S20" s="5"/>
      <c r="T20" s="35"/>
    </row>
    <row r="21" spans="2:20" ht="21.75" customHeight="1" thickBot="1" x14ac:dyDescent="0.6">
      <c r="B21" s="75" t="s">
        <v>87</v>
      </c>
      <c r="C21" s="75"/>
      <c r="D21" s="75"/>
      <c r="E21" s="75"/>
      <c r="F21" s="75"/>
      <c r="G21" s="75"/>
      <c r="H21" s="75"/>
      <c r="I21" s="75"/>
      <c r="J21" s="75"/>
      <c r="L21" s="10">
        <f>SUM(L10:L19)</f>
        <v>2131756026</v>
      </c>
      <c r="N21" s="10">
        <f>SUM(N10:N19)</f>
        <v>51372247672</v>
      </c>
      <c r="P21" s="10">
        <f>SUM(P10:P19)</f>
        <v>49571431408</v>
      </c>
      <c r="R21" s="10">
        <f>SUM(R10:R19)</f>
        <v>3932572290</v>
      </c>
      <c r="T21" s="34">
        <f>SUM(T10:T19)</f>
        <v>2.0462762825442255E-2</v>
      </c>
    </row>
    <row r="22" spans="2:20" ht="21.75" customHeight="1" thickTop="1" x14ac:dyDescent="0.55000000000000004"/>
    <row r="23" spans="2:20" ht="35.25" customHeight="1" x14ac:dyDescent="0.8">
      <c r="J23" s="63">
        <v>6</v>
      </c>
    </row>
  </sheetData>
  <sortState xmlns:xlrd2="http://schemas.microsoft.com/office/spreadsheetml/2017/richdata2" ref="B10:T19">
    <sortCondition descending="1" ref="R10:R19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2" right="0.2" top="0" bottom="0" header="0" footer="0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6"/>
  <sheetViews>
    <sheetView rightToLeft="1" view="pageBreakPreview" topLeftCell="C6" zoomScaleNormal="100" zoomScaleSheetLayoutView="100" workbookViewId="0">
      <selection activeCell="L16" sqref="L16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1.570312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18" t="s">
        <v>130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2:28" ht="30" x14ac:dyDescent="0.6">
      <c r="B3" s="118" t="s">
        <v>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2:28" ht="30" x14ac:dyDescent="0.6">
      <c r="B4" s="118" t="s">
        <v>220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2:28" ht="114.75" customHeight="1" x14ac:dyDescent="0.6"/>
    <row r="6" spans="2:28" s="2" customFormat="1" ht="30" x14ac:dyDescent="0.55000000000000004">
      <c r="B6" s="14" t="s">
        <v>101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1" t="s">
        <v>93</v>
      </c>
      <c r="D7" s="118" t="s">
        <v>221</v>
      </c>
      <c r="E7" s="118" t="s">
        <v>4</v>
      </c>
      <c r="F7" s="118" t="s">
        <v>4</v>
      </c>
      <c r="G7" s="118" t="s">
        <v>4</v>
      </c>
      <c r="H7" s="118" t="s">
        <v>4</v>
      </c>
      <c r="I7" s="118" t="s">
        <v>4</v>
      </c>
      <c r="J7" s="118" t="s">
        <v>4</v>
      </c>
      <c r="K7" s="118" t="s">
        <v>4</v>
      </c>
      <c r="L7" s="118" t="s">
        <v>4</v>
      </c>
      <c r="M7" s="118" t="s">
        <v>4</v>
      </c>
      <c r="N7" s="118" t="s">
        <v>4</v>
      </c>
    </row>
    <row r="8" spans="2:28" ht="30" x14ac:dyDescent="0.6">
      <c r="B8" s="141" t="s">
        <v>1</v>
      </c>
      <c r="D8" s="140" t="s">
        <v>5</v>
      </c>
      <c r="E8" s="26"/>
      <c r="F8" s="140" t="s">
        <v>30</v>
      </c>
      <c r="G8" s="26"/>
      <c r="H8" s="140" t="s">
        <v>31</v>
      </c>
      <c r="I8" s="26"/>
      <c r="J8" s="140" t="s">
        <v>32</v>
      </c>
      <c r="K8" s="26"/>
      <c r="L8" s="140" t="s">
        <v>33</v>
      </c>
      <c r="M8" s="26"/>
      <c r="N8" s="140" t="s">
        <v>34</v>
      </c>
    </row>
    <row r="9" spans="2:28" ht="37.5" x14ac:dyDescent="0.6">
      <c r="B9" s="115" t="s">
        <v>183</v>
      </c>
      <c r="D9" s="13">
        <v>37330</v>
      </c>
      <c r="F9" s="13">
        <v>913750</v>
      </c>
      <c r="H9" s="13">
        <v>877000</v>
      </c>
      <c r="J9" s="13" t="s">
        <v>243</v>
      </c>
      <c r="L9" s="117">
        <v>32738410000</v>
      </c>
      <c r="N9" s="106" t="s">
        <v>215</v>
      </c>
    </row>
    <row r="10" spans="2:28" ht="37.5" x14ac:dyDescent="0.6">
      <c r="B10" s="115" t="s">
        <v>223</v>
      </c>
      <c r="D10" s="13">
        <v>20000</v>
      </c>
      <c r="F10" s="13">
        <v>551680</v>
      </c>
      <c r="H10" s="13">
        <v>530000</v>
      </c>
      <c r="J10" s="13" t="s">
        <v>244</v>
      </c>
      <c r="L10" s="117">
        <v>10600000000</v>
      </c>
      <c r="N10" s="106" t="s">
        <v>215</v>
      </c>
    </row>
    <row r="11" spans="2:28" ht="37.5" x14ac:dyDescent="0.6">
      <c r="B11" s="115" t="s">
        <v>175</v>
      </c>
      <c r="D11" s="13">
        <v>300000</v>
      </c>
      <c r="F11" s="13">
        <v>21400</v>
      </c>
      <c r="H11" s="13">
        <v>20600</v>
      </c>
      <c r="J11" s="13" t="s">
        <v>245</v>
      </c>
      <c r="L11" s="117">
        <v>6180000000</v>
      </c>
      <c r="N11" s="106" t="s">
        <v>215</v>
      </c>
    </row>
    <row r="12" spans="2:28" ht="37.5" x14ac:dyDescent="0.6">
      <c r="B12" s="115" t="s">
        <v>16</v>
      </c>
      <c r="D12" s="13">
        <v>960000</v>
      </c>
      <c r="F12" s="13">
        <v>6400</v>
      </c>
      <c r="H12" s="13">
        <v>6130</v>
      </c>
      <c r="J12" s="13" t="s">
        <v>246</v>
      </c>
      <c r="L12" s="117">
        <v>5884800000</v>
      </c>
      <c r="N12" s="106" t="s">
        <v>215</v>
      </c>
    </row>
    <row r="13" spans="2:28" ht="37.5" x14ac:dyDescent="0.6">
      <c r="B13" s="115" t="s">
        <v>138</v>
      </c>
      <c r="D13" s="13">
        <v>5850</v>
      </c>
      <c r="F13" s="13">
        <v>1000000</v>
      </c>
      <c r="H13" s="13">
        <v>980000</v>
      </c>
      <c r="J13" s="13" t="s">
        <v>213</v>
      </c>
      <c r="L13" s="117">
        <v>5733000000</v>
      </c>
      <c r="N13" s="106" t="s">
        <v>215</v>
      </c>
    </row>
    <row r="14" spans="2:28" ht="37.5" x14ac:dyDescent="1.05">
      <c r="B14" s="116" t="s">
        <v>138</v>
      </c>
      <c r="C14" s="105"/>
      <c r="D14" s="106">
        <v>5850</v>
      </c>
      <c r="E14" s="106"/>
      <c r="F14" s="107">
        <v>1000000</v>
      </c>
      <c r="G14" s="107"/>
      <c r="H14" s="107">
        <v>980000</v>
      </c>
      <c r="I14" s="106"/>
      <c r="J14" s="106" t="s">
        <v>213</v>
      </c>
      <c r="K14" s="106"/>
      <c r="L14" s="107">
        <v>5733000000</v>
      </c>
      <c r="M14" s="106"/>
      <c r="N14" s="106" t="s">
        <v>215</v>
      </c>
    </row>
    <row r="15" spans="2:28" ht="39" thickBot="1" x14ac:dyDescent="1.1000000000000001">
      <c r="B15" s="108" t="s">
        <v>87</v>
      </c>
      <c r="C15" s="105"/>
      <c r="D15" s="109"/>
      <c r="E15" s="106"/>
      <c r="F15" s="110"/>
      <c r="G15" s="107"/>
      <c r="H15" s="110"/>
      <c r="I15" s="106"/>
      <c r="J15" s="109"/>
      <c r="K15" s="106"/>
      <c r="L15" s="110">
        <f>SUM(L9:L14)</f>
        <v>66869210000</v>
      </c>
      <c r="M15" s="106"/>
      <c r="N15" s="109"/>
    </row>
    <row r="16" spans="2:28" ht="21.75" thickTop="1" x14ac:dyDescent="0.6"/>
    <row r="26" spans="8:8" ht="30" x14ac:dyDescent="0.75">
      <c r="H26" s="64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view="pageBreakPreview" zoomScaleNormal="100" zoomScaleSheetLayoutView="100" workbookViewId="0">
      <selection activeCell="F13" sqref="F13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18" t="s">
        <v>130</v>
      </c>
      <c r="C2" s="118"/>
      <c r="D2" s="118"/>
      <c r="E2" s="118"/>
      <c r="F2" s="118"/>
      <c r="G2" s="118"/>
      <c r="H2" s="118"/>
    </row>
    <row r="3" spans="2:28" ht="30" x14ac:dyDescent="0.55000000000000004">
      <c r="B3" s="118" t="s">
        <v>49</v>
      </c>
      <c r="C3" s="118"/>
      <c r="D3" s="118"/>
      <c r="E3" s="118"/>
      <c r="F3" s="118"/>
      <c r="G3" s="118"/>
      <c r="H3" s="118"/>
    </row>
    <row r="4" spans="2:28" ht="30" x14ac:dyDescent="0.55000000000000004">
      <c r="B4" s="118" t="s">
        <v>220</v>
      </c>
      <c r="C4" s="118"/>
      <c r="D4" s="118"/>
      <c r="E4" s="118"/>
      <c r="F4" s="118"/>
      <c r="G4" s="118"/>
      <c r="H4" s="118"/>
    </row>
    <row r="5" spans="2:28" ht="64.5" customHeight="1" x14ac:dyDescent="0.55000000000000004"/>
    <row r="6" spans="2:28" ht="30" x14ac:dyDescent="0.55000000000000004">
      <c r="B6" s="14" t="s">
        <v>118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2" t="s">
        <v>53</v>
      </c>
      <c r="C8" s="46"/>
      <c r="D8" s="142" t="s">
        <v>44</v>
      </c>
      <c r="E8" s="46"/>
      <c r="F8" s="142" t="s">
        <v>75</v>
      </c>
      <c r="G8" s="46"/>
      <c r="H8" s="142" t="s">
        <v>11</v>
      </c>
    </row>
    <row r="9" spans="2:28" s="4" customFormat="1" x14ac:dyDescent="0.55000000000000004">
      <c r="B9" s="4" t="s">
        <v>84</v>
      </c>
      <c r="D9" s="30">
        <f>'سرمایه‌گذاری در سهام'!J30</f>
        <v>5646491378</v>
      </c>
      <c r="F9" s="48">
        <f>D9/$D$13</f>
        <v>1.0472781101219888</v>
      </c>
      <c r="G9" s="6"/>
      <c r="H9" s="48">
        <f>D9/'سرمایه گذاری ها'!$O$17</f>
        <v>2.9380976455977266E-2</v>
      </c>
    </row>
    <row r="10" spans="2:28" s="4" customFormat="1" x14ac:dyDescent="0.55000000000000004">
      <c r="B10" s="4" t="s">
        <v>86</v>
      </c>
      <c r="D10" s="30">
        <f>'درآمد سپرده بانکی'!F32</f>
        <v>1062864837</v>
      </c>
      <c r="F10" s="48">
        <f>D10/$D$13</f>
        <v>0.19713393739436533</v>
      </c>
      <c r="G10" s="6"/>
      <c r="H10" s="48">
        <f>D10/'سرمایه گذاری ها'!$O$17</f>
        <v>5.5305152635943891E-3</v>
      </c>
    </row>
    <row r="11" spans="2:28" s="4" customFormat="1" x14ac:dyDescent="0.55000000000000004">
      <c r="B11" s="4" t="s">
        <v>85</v>
      </c>
      <c r="D11" s="30">
        <f>'سرمایه‌گذاری در اوراق بهادار'!J34</f>
        <v>-1317778852</v>
      </c>
      <c r="F11" s="48">
        <f>D11/$D$13</f>
        <v>-0.24441389409685271</v>
      </c>
      <c r="G11" s="6"/>
      <c r="H11" s="48">
        <f>D11/'سرمایه گذاری ها'!$O$17</f>
        <v>-6.8569358975113896E-3</v>
      </c>
    </row>
    <row r="12" spans="2:28" s="4" customFormat="1" x14ac:dyDescent="0.55000000000000004">
      <c r="B12" s="4" t="s">
        <v>82</v>
      </c>
      <c r="D12" s="30">
        <f>'سایر درآمدها'!D14</f>
        <v>9956</v>
      </c>
      <c r="F12" s="48">
        <f>D12/$D$13</f>
        <v>1.846580498643687E-6</v>
      </c>
      <c r="G12" s="6"/>
      <c r="H12" s="48">
        <f>D12/'سرمایه گذاری ها'!$O$17</f>
        <v>5.18050913413986E-8</v>
      </c>
    </row>
    <row r="13" spans="2:28" ht="24.75" thickBot="1" x14ac:dyDescent="0.65">
      <c r="B13" s="33" t="s">
        <v>87</v>
      </c>
      <c r="D13" s="80">
        <f>SUM(D9:D12)</f>
        <v>5391587319</v>
      </c>
      <c r="E13" s="27"/>
      <c r="F13" s="81">
        <f>SUM(F9:F12)</f>
        <v>0.99999999999999989</v>
      </c>
      <c r="G13" s="74"/>
      <c r="H13" s="82">
        <f>SUM(H9:H12)</f>
        <v>2.8054607627151607E-2</v>
      </c>
    </row>
    <row r="14" spans="2:28" ht="21.75" thickTop="1" x14ac:dyDescent="0.55000000000000004">
      <c r="D14" s="3"/>
    </row>
    <row r="18" spans="4:4" ht="27" customHeight="1" x14ac:dyDescent="0.75">
      <c r="D18" s="65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2023-01-22T15:59:04Z</cp:lastPrinted>
  <dcterms:created xsi:type="dcterms:W3CDTF">2021-12-28T12:49:50Z</dcterms:created>
  <dcterms:modified xsi:type="dcterms:W3CDTF">2023-01-23T05:20:06Z</dcterms:modified>
</cp:coreProperties>
</file>