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آبان 1401\دی\"/>
    </mc:Choice>
  </mc:AlternateContent>
  <xr:revisionPtr revIDLastSave="0" documentId="13_ncr:1_{A350D844-B0BD-4170-AC10-EAC0A5E61243}" xr6:coauthVersionLast="47" xr6:coauthVersionMax="47" xr10:uidLastSave="{00000000-0000-0000-0000-000000000000}"/>
  <bookViews>
    <workbookView xWindow="-60" yWindow="-60" windowWidth="28920" windowHeight="15720" activeTab="1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5" l="1"/>
  <c r="F12" i="15"/>
  <c r="F11" i="15"/>
  <c r="F10" i="15"/>
  <c r="F9" i="15"/>
  <c r="D13" i="15"/>
  <c r="T12" i="6"/>
  <c r="T13" i="6"/>
  <c r="T14" i="6"/>
  <c r="T15" i="6"/>
  <c r="T16" i="6"/>
  <c r="T17" i="6"/>
  <c r="T18" i="6"/>
  <c r="T19" i="6"/>
  <c r="D38" i="10"/>
  <c r="F38" i="10"/>
  <c r="H38" i="10"/>
  <c r="J38" i="10"/>
  <c r="L38" i="10"/>
  <c r="N38" i="10"/>
  <c r="P38" i="10"/>
  <c r="R38" i="10"/>
  <c r="L10" i="4"/>
  <c r="V29" i="11"/>
  <c r="X17" i="5"/>
  <c r="G23" i="1"/>
  <c r="I23" i="1"/>
  <c r="M23" i="1"/>
  <c r="S23" i="1"/>
  <c r="W23" i="1"/>
  <c r="Y23" i="1"/>
  <c r="Q23" i="1"/>
  <c r="O23" i="1"/>
  <c r="J31" i="13"/>
  <c r="R28" i="12"/>
  <c r="R28" i="9"/>
  <c r="J18" i="8"/>
  <c r="D29" i="11"/>
  <c r="F29" i="11"/>
  <c r="H29" i="11"/>
  <c r="J29" i="11"/>
  <c r="L29" i="11"/>
  <c r="N29" i="11"/>
  <c r="P29" i="11"/>
  <c r="R29" i="11"/>
  <c r="T29" i="11"/>
  <c r="L21" i="6"/>
  <c r="N21" i="6"/>
  <c r="P21" i="6"/>
  <c r="R21" i="6"/>
  <c r="K23" i="1"/>
  <c r="E23" i="1"/>
  <c r="AD21" i="3"/>
  <c r="AH21" i="3"/>
  <c r="AJ21" i="3"/>
  <c r="P21" i="3"/>
  <c r="R21" i="3"/>
  <c r="T21" i="3"/>
  <c r="V21" i="3"/>
  <c r="X21" i="3"/>
  <c r="Z21" i="3"/>
  <c r="AB21" i="3"/>
  <c r="D9" i="15" l="1"/>
  <c r="P27" i="7"/>
  <c r="O15" i="16"/>
  <c r="AB17" i="5"/>
  <c r="M12" i="16" s="1"/>
  <c r="O13" i="16"/>
  <c r="F14" i="14"/>
  <c r="D14" i="14"/>
  <c r="D12" i="15" s="1"/>
  <c r="F31" i="13"/>
  <c r="D11" i="15" s="1"/>
  <c r="P28" i="12"/>
  <c r="N28" i="12"/>
  <c r="L28" i="12"/>
  <c r="J28" i="12"/>
  <c r="D10" i="15" s="1"/>
  <c r="H28" i="12"/>
  <c r="F28" i="12"/>
  <c r="D28" i="12"/>
  <c r="P28" i="9"/>
  <c r="N18" i="8"/>
  <c r="L18" i="8"/>
  <c r="T18" i="8"/>
  <c r="R18" i="8"/>
  <c r="P18" i="8"/>
  <c r="L27" i="7"/>
  <c r="E15" i="16"/>
  <c r="G15" i="16" s="1"/>
  <c r="I15" i="16"/>
  <c r="K15" i="16"/>
  <c r="G13" i="16"/>
  <c r="E13" i="16"/>
  <c r="G14" i="16"/>
  <c r="E14" i="16"/>
  <c r="Z17" i="5"/>
  <c r="K12" i="16"/>
  <c r="V17" i="5"/>
  <c r="L17" i="5"/>
  <c r="N17" i="5"/>
  <c r="E12" i="16" s="1"/>
  <c r="P17" i="5"/>
  <c r="G12" i="16" s="1"/>
  <c r="R17" i="5"/>
  <c r="T17" i="5"/>
  <c r="I12" i="16" s="1"/>
  <c r="AD17" i="5"/>
  <c r="O12" i="16" s="1"/>
  <c r="I14" i="16"/>
  <c r="K14" i="16"/>
  <c r="R23" i="1"/>
  <c r="M14" i="16"/>
  <c r="O14" i="16"/>
  <c r="J27" i="7"/>
  <c r="M13" i="16"/>
  <c r="K13" i="16"/>
  <c r="I13" i="16"/>
  <c r="N28" i="9"/>
  <c r="L28" i="9"/>
  <c r="J28" i="9"/>
  <c r="H28" i="9"/>
  <c r="F28" i="9"/>
  <c r="D28" i="9"/>
  <c r="R27" i="7"/>
  <c r="T27" i="7"/>
  <c r="N27" i="7"/>
  <c r="P17" i="16"/>
  <c r="N17" i="16"/>
  <c r="L17" i="16"/>
  <c r="J17" i="16"/>
  <c r="H17" i="16"/>
  <c r="F17" i="16"/>
  <c r="D17" i="16"/>
  <c r="M15" i="16" l="1"/>
  <c r="O17" i="16"/>
  <c r="AF13" i="5" s="1"/>
  <c r="E17" i="16"/>
  <c r="G17" i="16"/>
  <c r="K17" i="16"/>
  <c r="M17" i="16"/>
  <c r="I17" i="16"/>
  <c r="H10" i="15" l="1"/>
  <c r="H11" i="15"/>
  <c r="H12" i="15"/>
  <c r="AF15" i="5"/>
  <c r="AF14" i="5"/>
  <c r="Q13" i="16"/>
  <c r="T11" i="6"/>
  <c r="T10" i="6"/>
  <c r="Q15" i="16"/>
  <c r="Q17" i="16"/>
  <c r="Q16" i="16"/>
  <c r="Q12" i="16"/>
  <c r="Q14" i="16"/>
  <c r="F13" i="15" l="1"/>
  <c r="AA23" i="1"/>
  <c r="T21" i="6"/>
  <c r="AL21" i="3"/>
  <c r="AF17" i="5"/>
  <c r="H13" i="15"/>
</calcChain>
</file>

<file path=xl/sharedStrings.xml><?xml version="1.0" encoding="utf-8"?>
<sst xmlns="http://schemas.openxmlformats.org/spreadsheetml/2006/main" count="904" uniqueCount="244">
  <si>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</si>
  <si>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</si>
  <si>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</si>
  <si>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</si>
  <si>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</si>
  <si>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</si>
  <si>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</si>
  <si>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</si>
  <si>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</si>
  <si>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</si>
  <si>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</si>
  <si>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</si>
  <si>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</si>
  <si>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</si>
  <si>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</si>
  <si>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</si>
  <si>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</si>
  <si>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</si>
  <si>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</si>
  <si>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</si>
  <si>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</si>
  <si>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</si>
  <si>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</si>
  <si>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</si>
  <si>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</si>
  <si>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</si>
  <si>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</si>
  <si>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</si>
  <si>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</si>
  <si>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</si>
  <si>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</si>
  <si>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</si>
  <si>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</si>
  <si>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</si>
  <si>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</si>
  <si>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</si>
  <si>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</si>
  <si>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</si>
  <si>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</si>
  <si>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</si>
  <si>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</si>
  <si>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</si>
  <si>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</si>
  <si>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</si>
  <si>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</si>
  <si>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</si>
  <si>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</si>
  <si>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</si>
  <si>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</si>
  <si>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</si>
  <si>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</si>
  <si>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</si>
  <si>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</si>
  <si>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</si>
  <si>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</si>
  <si>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</si>
  <si>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</si>
  <si>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</si>
  <si>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</si>
  <si>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</si>
  <si>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</si>
  <si>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</si>
  <si>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</si>
  <si>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</si>
  <si>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</si>
  <si>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</si>
  <si>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</si>
  <si>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</si>
  <si>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</si>
  <si>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</si>
  <si>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</si>
  <si>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</si>
  <si>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</si>
  <si>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</si>
  <si>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</si>
  <si>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</si>
  <si>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</si>
  <si>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</si>
  <si>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</si>
  <si>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</si>
  <si>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</si>
  <si>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</si>
  <si>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</si>
  <si>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</si>
  <si>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</si>
  <si>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</si>
  <si>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</si>
  <si>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</si>
  <si>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</si>
  <si>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</si>
  <si>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</si>
  <si>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</si>
  <si>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</si>
  <si>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</si>
  <si>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</si>
  <si>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</si>
  <si>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</si>
  <si>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</si>
  <si>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</si>
  <si>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</si>
  <si>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</si>
  <si>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</si>
  <si>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</si>
  <si>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</si>
  <si>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</si>
  <si>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</si>
  <si>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اسنادخزانه-م7بودجه00-030912</t>
  </si>
  <si>
    <t>مرابحه عام دولت2-ش.خ سایر0212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</si>
  <si>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</si>
  <si>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</si>
  <si>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</si>
  <si>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</si>
  <si>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</si>
  <si>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</si>
  <si>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</si>
  <si>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</si>
  <si>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</si>
  <si>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</si>
  <si>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</si>
  <si>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</si>
  <si>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</si>
  <si>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</si>
  <si>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</si>
  <si>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</si>
  <si>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</si>
  <si>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</si>
  <si>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</si>
  <si>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اسنادخزانه-م8بودجه00-030919</t>
  </si>
  <si>
    <t>سپرده های بانکی</t>
  </si>
  <si>
    <t>قنداصفهان‌</t>
  </si>
  <si>
    <t>صندوق سرمایه‌گذاری گنجینه الماس بیمه دی</t>
  </si>
  <si>
    <t>داروسازی‌ جابرابن‌حیان‌</t>
  </si>
  <si>
    <t>صنایع پتروشیمی کرمانشاه</t>
  </si>
  <si>
    <t>نفت ایرانول</t>
  </si>
  <si>
    <t>کشت و دامداری فکا</t>
  </si>
  <si>
    <t>اسنادخزانه-م15بودجه98-010406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</si>
  <si>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</si>
  <si>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</si>
  <si>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</si>
  <si>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</si>
  <si>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</si>
  <si>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</si>
  <si>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  گواهی سپرده بلندمدت بانک ایران زمین به تاریخ1403/04/23</t>
  </si>
  <si>
    <t>گواهی سپرده بلند مدت به تاریخ 1402/04/19</t>
  </si>
  <si>
    <t>0402730625007</t>
  </si>
  <si>
    <t xml:space="preserve">بانک ایران زمین انقلاب </t>
  </si>
  <si>
    <t>114-912-1396301-2</t>
  </si>
  <si>
    <t>0403214639000</t>
  </si>
  <si>
    <t>114-912-1396301-3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</si>
  <si>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</si>
  <si>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</si>
  <si>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</si>
  <si>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</si>
  <si>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</si>
  <si>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</si>
  <si>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</si>
  <si>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</si>
  <si>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</si>
  <si>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</si>
  <si>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</si>
  <si>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</si>
  <si>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0201283319005</t>
  </si>
  <si>
    <t>1401/02/20</t>
  </si>
  <si>
    <t>1401/02/11</t>
  </si>
  <si>
    <t>1401/04/14</t>
  </si>
  <si>
    <t>1401/04/15</t>
  </si>
  <si>
    <t>1401/03/28</t>
  </si>
  <si>
    <t>1401/04/29</t>
  </si>
  <si>
    <t>1401/04/30</t>
  </si>
  <si>
    <t>اسنادخزانه-م17بودجه99-010226</t>
  </si>
  <si>
    <t>اسنادخزانه-م16بودجه98-010503</t>
  </si>
  <si>
    <t>سیمرغ</t>
  </si>
  <si>
    <t>ریل پرداز نو آفرین</t>
  </si>
  <si>
    <t>معین برای سایر درآمدهای تنزیل سود بانک</t>
  </si>
  <si>
    <t>معین برای سایر درآمدهای تنزیل سود سهام</t>
  </si>
  <si>
    <t>پالایش نفت لاوان</t>
  </si>
  <si>
    <t>اسناد خزانه-م9بودجه00-031101</t>
  </si>
  <si>
    <t>114-840-1396301-2</t>
  </si>
  <si>
    <t>1401/05/04</t>
  </si>
  <si>
    <t>0.00%</t>
  </si>
  <si>
    <t>1401/05/11</t>
  </si>
  <si>
    <t>پتروشیمی خراسان</t>
  </si>
  <si>
    <t>کیمیدارو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</si>
  <si>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</si>
  <si>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</si>
  <si>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</si>
  <si>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</si>
  <si>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</si>
  <si>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</si>
  <si>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</si>
  <si>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</si>
  <si>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 خزانه-م10بودجه00-031115</t>
  </si>
  <si>
    <t>1400/06/07</t>
  </si>
  <si>
    <t>1403/11/15</t>
  </si>
  <si>
    <t>اسنادخزانه-م4بودجه00-030522</t>
  </si>
  <si>
    <t>اسنادخزانه-م3بودجه00-030418</t>
  </si>
  <si>
    <t>گواهی سپرده بانک آینده 1401/06/14</t>
  </si>
  <si>
    <t>1402/06/14</t>
  </si>
  <si>
    <t>گواهی سپرده خاورمیانه 1401/06/10</t>
  </si>
  <si>
    <t>1402/06/10</t>
  </si>
  <si>
    <t>گواهی سپرده  بانک سامان  1401/06/09</t>
  </si>
  <si>
    <t>1402/06/09</t>
  </si>
  <si>
    <t>گواهی سپرده بلندمدت بانک آینده 1401/06/14</t>
  </si>
  <si>
    <t>گواهی سپرده بلندمدت بانک خاورمیانه 1401/06/10</t>
  </si>
  <si>
    <t>گواهی سپرده بانک سامان 1401/06/09</t>
  </si>
  <si>
    <t>1401/07/30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</si>
  <si>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</si>
  <si>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</si>
  <si>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</si>
  <si>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</si>
  <si>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</si>
  <si>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</si>
  <si>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</si>
  <si>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</si>
  <si>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-2.00%</t>
  </si>
  <si>
    <t>برای ماه منتهی به 1401/08/30</t>
  </si>
  <si>
    <t>1401/08/30</t>
  </si>
  <si>
    <t>8.31%</t>
  </si>
  <si>
    <t>4.01%</t>
  </si>
  <si>
    <t>3.61%</t>
  </si>
  <si>
    <t>3.32%</t>
  </si>
  <si>
    <t>2.89%</t>
  </si>
  <si>
    <t>2.83%</t>
  </si>
  <si>
    <t>پویا زرکان آق دره</t>
  </si>
  <si>
    <t>2.65%</t>
  </si>
  <si>
    <t>1.99%</t>
  </si>
  <si>
    <t>1.95%</t>
  </si>
  <si>
    <t>1.80%</t>
  </si>
  <si>
    <t>19.09%</t>
  </si>
  <si>
    <t>3.17%</t>
  </si>
  <si>
    <t>3.09%</t>
  </si>
  <si>
    <t>1.31%</t>
  </si>
  <si>
    <t>0.02%</t>
  </si>
  <si>
    <t>کنترل نوسانات قیمت</t>
  </si>
  <si>
    <t>8.08%</t>
  </si>
  <si>
    <t>4.76%</t>
  </si>
  <si>
    <t>5.45%</t>
  </si>
  <si>
    <t>-0.69%</t>
  </si>
  <si>
    <t>2.91%</t>
  </si>
  <si>
    <t>-3.77%</t>
  </si>
  <si>
    <t>6.43%</t>
  </si>
  <si>
    <t>13.23%</t>
  </si>
  <si>
    <t>9.32%</t>
  </si>
  <si>
    <t>2.35%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</si>
</sst>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4" fontId="9" fillId="0" borderId="0" xfId="1" applyNumberFormat="1" applyFont="1"/>
    <xf numFmtId="164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right" vertical="center" indent="1" readingOrder="2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 indent="1" readingOrder="2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0" fontId="4" fillId="0" borderId="4" xfId="2" applyNumberFormat="1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7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580713</xdr:colOff>
      <xdr:row>33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E3DDAD-97CF-4AA5-4E17-0AF506E3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790487" y="1"/>
          <a:ext cx="7638738" cy="1030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view="pageBreakPreview" topLeftCell="A10" zoomScaleNormal="100" zoomScaleSheetLayoutView="100" workbookViewId="0">
      <selection activeCell="Q32" sqref="Q32"/>
    </sheetView>
  </sheetViews>
  <sheetFormatPr defaultRowHeight="24" x14ac:dyDescent="0.6"/>
  <cols>
    <col min="1" max="1" width="7.28515625" style="27" customWidth="1"/>
    <col min="2" max="8" width="8.85546875" style="27" customWidth="1"/>
    <col min="9" max="16384" width="9.140625" style="27"/>
  </cols>
  <sheetData>
    <row r="5" spans="2:10" s="99" customFormat="1" ht="30" x14ac:dyDescent="0.25">
      <c r="B5" s="104"/>
      <c r="C5" s="104"/>
      <c r="D5" s="104"/>
      <c r="E5" s="104"/>
      <c r="F5" s="104"/>
      <c r="G5" s="104"/>
      <c r="H5" s="104"/>
      <c r="I5" s="101"/>
    </row>
    <row r="6" spans="2:10" s="99" customFormat="1" ht="30" x14ac:dyDescent="0.25">
      <c r="B6" s="104"/>
      <c r="C6" s="104"/>
      <c r="D6" s="104"/>
      <c r="E6" s="104"/>
      <c r="F6" s="104"/>
      <c r="G6" s="104"/>
      <c r="H6" s="104"/>
      <c r="I6" s="101"/>
    </row>
    <row r="7" spans="2:10" s="99" customFormat="1" ht="30" x14ac:dyDescent="0.25">
      <c r="B7" s="104"/>
      <c r="C7" s="104"/>
      <c r="D7" s="104"/>
      <c r="E7" s="104"/>
      <c r="F7" s="104"/>
      <c r="G7" s="104"/>
      <c r="H7" s="104"/>
      <c r="I7" s="101"/>
    </row>
    <row r="11" spans="2:10" ht="24" customHeight="1" x14ac:dyDescent="0.6">
      <c r="B11" s="103"/>
      <c r="C11" s="103"/>
      <c r="D11" s="103"/>
      <c r="E11" s="103"/>
      <c r="F11" s="103"/>
      <c r="G11" s="103"/>
      <c r="H11" s="103"/>
    </row>
    <row r="12" spans="2:10" ht="24" customHeight="1" x14ac:dyDescent="0.6">
      <c r="B12" s="103"/>
      <c r="C12" s="103"/>
      <c r="D12" s="103"/>
      <c r="E12" s="103"/>
      <c r="F12" s="103"/>
      <c r="G12" s="103"/>
      <c r="H12" s="103"/>
    </row>
    <row r="13" spans="2:10" ht="24" customHeight="1" x14ac:dyDescent="0.6">
      <c r="B13" s="103"/>
      <c r="C13" s="103"/>
      <c r="D13" s="103"/>
      <c r="E13" s="103"/>
      <c r="F13" s="103"/>
      <c r="G13" s="103"/>
      <c r="H13" s="103"/>
    </row>
    <row r="14" spans="2:10" ht="24" customHeight="1" x14ac:dyDescent="0.6">
      <c r="B14" s="103"/>
      <c r="C14" s="103"/>
      <c r="D14" s="103"/>
      <c r="E14" s="103"/>
      <c r="F14" s="103"/>
      <c r="G14" s="103"/>
      <c r="H14" s="103"/>
      <c r="I14" s="100"/>
      <c r="J14" s="100"/>
    </row>
    <row r="15" spans="2:10" ht="24" customHeight="1" x14ac:dyDescent="0.6">
      <c r="B15" s="103"/>
      <c r="C15" s="103"/>
      <c r="D15" s="103"/>
      <c r="E15" s="103"/>
      <c r="F15" s="103"/>
      <c r="G15" s="103"/>
      <c r="H15" s="103"/>
      <c r="I15" s="100"/>
      <c r="J15" s="100"/>
    </row>
    <row r="16" spans="2:10" ht="24" customHeight="1" x14ac:dyDescent="0.6">
      <c r="B16" s="103"/>
      <c r="C16" s="103"/>
      <c r="D16" s="103"/>
      <c r="E16" s="103"/>
      <c r="F16" s="103"/>
      <c r="G16" s="103"/>
      <c r="H16" s="103"/>
      <c r="I16" s="100"/>
      <c r="J16" s="100"/>
    </row>
    <row r="17" spans="2:10" ht="24" customHeight="1" x14ac:dyDescent="0.6">
      <c r="B17" s="103"/>
      <c r="C17" s="103"/>
      <c r="D17" s="103"/>
      <c r="E17" s="103"/>
      <c r="F17" s="103"/>
      <c r="G17" s="103"/>
      <c r="H17" s="103"/>
      <c r="I17" s="100"/>
      <c r="J17" s="100"/>
    </row>
    <row r="18" spans="2:10" ht="24" customHeight="1" x14ac:dyDescent="0.6">
      <c r="B18" s="103"/>
      <c r="C18" s="103"/>
      <c r="D18" s="103"/>
      <c r="E18" s="103"/>
      <c r="F18" s="103"/>
      <c r="G18" s="103"/>
      <c r="H18" s="103"/>
      <c r="I18" s="100"/>
      <c r="J18" s="100"/>
    </row>
    <row r="19" spans="2:10" x14ac:dyDescent="0.6">
      <c r="B19" s="100"/>
      <c r="C19" s="100"/>
      <c r="D19" s="100"/>
      <c r="E19" s="100"/>
      <c r="F19" s="100"/>
      <c r="G19" s="100"/>
      <c r="H19" s="100"/>
      <c r="I19" s="100"/>
      <c r="J19" s="100"/>
    </row>
    <row r="20" spans="2:10" x14ac:dyDescent="0.6">
      <c r="B20" s="100"/>
      <c r="C20" s="100"/>
      <c r="D20" s="100"/>
      <c r="E20" s="100"/>
      <c r="F20" s="100"/>
      <c r="I20" s="100"/>
      <c r="J20" s="100"/>
    </row>
    <row r="21" spans="2:10" x14ac:dyDescent="0.6">
      <c r="B21" s="100"/>
      <c r="C21" s="100"/>
      <c r="D21" s="100"/>
      <c r="E21" s="100"/>
      <c r="F21" s="100"/>
      <c r="I21" s="100"/>
      <c r="J21" s="100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0"/>
  <sheetViews>
    <sheetView rightToLeft="1" view="pageBreakPreview" topLeftCell="A7" zoomScale="60" zoomScaleNormal="100" workbookViewId="0">
      <selection activeCell="A26" sqref="A26:XFD28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2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37" t="s">
        <v>130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2:28" ht="27" customHeight="1" x14ac:dyDescent="0.25">
      <c r="B3" s="137" t="s">
        <v>49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</row>
    <row r="4" spans="2:28" ht="27" customHeight="1" x14ac:dyDescent="0.25">
      <c r="B4" s="137" t="s">
        <v>215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36" t="s">
        <v>50</v>
      </c>
      <c r="C8" s="136" t="s">
        <v>50</v>
      </c>
      <c r="D8" s="136" t="s">
        <v>50</v>
      </c>
      <c r="E8" s="136" t="s">
        <v>50</v>
      </c>
      <c r="F8" s="136" t="s">
        <v>50</v>
      </c>
      <c r="G8" s="136" t="s">
        <v>50</v>
      </c>
      <c r="H8" s="136" t="s">
        <v>50</v>
      </c>
      <c r="J8" s="136" t="s">
        <v>51</v>
      </c>
      <c r="K8" s="136" t="s">
        <v>51</v>
      </c>
      <c r="L8" s="136" t="s">
        <v>51</v>
      </c>
      <c r="M8" s="136" t="s">
        <v>51</v>
      </c>
      <c r="N8" s="136" t="s">
        <v>51</v>
      </c>
      <c r="P8" s="136" t="s">
        <v>52</v>
      </c>
      <c r="Q8" s="136" t="s">
        <v>52</v>
      </c>
      <c r="R8" s="136" t="s">
        <v>52</v>
      </c>
      <c r="S8" s="136" t="s">
        <v>52</v>
      </c>
      <c r="T8" s="136" t="s">
        <v>52</v>
      </c>
    </row>
    <row r="9" spans="2:28" s="39" customFormat="1" ht="58.5" customHeight="1" x14ac:dyDescent="0.25">
      <c r="B9" s="135" t="s">
        <v>53</v>
      </c>
      <c r="C9" s="42"/>
      <c r="D9" s="135" t="s">
        <v>54</v>
      </c>
      <c r="E9" s="42"/>
      <c r="F9" s="135" t="s">
        <v>27</v>
      </c>
      <c r="G9" s="42"/>
      <c r="H9" s="135" t="s">
        <v>28</v>
      </c>
      <c r="J9" s="135" t="s">
        <v>55</v>
      </c>
      <c r="K9" s="42"/>
      <c r="L9" s="135" t="s">
        <v>56</v>
      </c>
      <c r="M9" s="42"/>
      <c r="N9" s="135" t="s">
        <v>57</v>
      </c>
      <c r="P9" s="135" t="s">
        <v>55</v>
      </c>
      <c r="Q9" s="42"/>
      <c r="R9" s="135" t="s">
        <v>56</v>
      </c>
      <c r="S9" s="42"/>
      <c r="T9" s="135" t="s">
        <v>57</v>
      </c>
    </row>
    <row r="10" spans="2:28" s="37" customFormat="1" ht="21.75" customHeight="1" x14ac:dyDescent="0.25">
      <c r="B10" s="37" t="s">
        <v>107</v>
      </c>
      <c r="D10" s="38" t="s">
        <v>58</v>
      </c>
      <c r="F10" s="37" t="s">
        <v>108</v>
      </c>
      <c r="H10" s="38">
        <v>18</v>
      </c>
      <c r="J10" s="40">
        <v>0</v>
      </c>
      <c r="K10" s="41"/>
      <c r="L10" s="40" t="s">
        <v>58</v>
      </c>
      <c r="M10" s="41"/>
      <c r="N10" s="40">
        <v>0</v>
      </c>
      <c r="O10" s="41"/>
      <c r="P10" s="40">
        <v>6177542225</v>
      </c>
      <c r="Q10" s="41"/>
      <c r="R10" s="40" t="s">
        <v>58</v>
      </c>
      <c r="S10" s="41"/>
      <c r="T10" s="40">
        <v>6177542225</v>
      </c>
    </row>
    <row r="11" spans="2:28" s="37" customFormat="1" ht="21.75" customHeight="1" x14ac:dyDescent="0.25">
      <c r="B11" s="37" t="s">
        <v>183</v>
      </c>
      <c r="D11" s="38" t="s">
        <v>58</v>
      </c>
      <c r="F11" s="37" t="s">
        <v>185</v>
      </c>
      <c r="H11" s="38">
        <v>18</v>
      </c>
      <c r="J11" s="40">
        <v>539853165</v>
      </c>
      <c r="K11" s="41"/>
      <c r="L11" s="40" t="s">
        <v>58</v>
      </c>
      <c r="M11" s="41"/>
      <c r="N11" s="40">
        <v>539853165</v>
      </c>
      <c r="O11" s="41"/>
      <c r="P11" s="40">
        <v>1453102467</v>
      </c>
      <c r="Q11" s="41"/>
      <c r="R11" s="40" t="s">
        <v>58</v>
      </c>
      <c r="S11" s="41"/>
      <c r="T11" s="40">
        <v>1453102467</v>
      </c>
    </row>
    <row r="12" spans="2:28" s="37" customFormat="1" ht="21.75" customHeight="1" x14ac:dyDescent="0.25">
      <c r="B12" s="37" t="s">
        <v>110</v>
      </c>
      <c r="D12" s="38">
        <v>21</v>
      </c>
      <c r="F12" s="37" t="s">
        <v>58</v>
      </c>
      <c r="H12" s="38">
        <v>18</v>
      </c>
      <c r="J12" s="40">
        <v>0</v>
      </c>
      <c r="K12" s="41"/>
      <c r="L12" s="40">
        <v>0</v>
      </c>
      <c r="M12" s="41"/>
      <c r="N12" s="40">
        <v>0</v>
      </c>
      <c r="O12" s="41"/>
      <c r="P12" s="40">
        <v>1025156210</v>
      </c>
      <c r="Q12" s="41"/>
      <c r="R12" s="40">
        <v>0</v>
      </c>
      <c r="S12" s="41"/>
      <c r="T12" s="40">
        <v>1025156210</v>
      </c>
    </row>
    <row r="13" spans="2:28" s="37" customFormat="1" ht="21.75" customHeight="1" x14ac:dyDescent="0.25">
      <c r="B13" s="37" t="s">
        <v>186</v>
      </c>
      <c r="D13" s="38" t="s">
        <v>58</v>
      </c>
      <c r="F13" s="37" t="s">
        <v>187</v>
      </c>
      <c r="H13" s="38">
        <v>18</v>
      </c>
      <c r="J13" s="40">
        <v>72309</v>
      </c>
      <c r="K13" s="41"/>
      <c r="L13" s="40" t="s">
        <v>58</v>
      </c>
      <c r="M13" s="41"/>
      <c r="N13" s="40">
        <v>72309</v>
      </c>
      <c r="O13" s="41"/>
      <c r="P13" s="40">
        <v>810440910</v>
      </c>
      <c r="Q13" s="41"/>
      <c r="R13" s="40" t="s">
        <v>58</v>
      </c>
      <c r="S13" s="41"/>
      <c r="T13" s="40">
        <v>810440910</v>
      </c>
    </row>
    <row r="14" spans="2:28" s="37" customFormat="1" ht="21.75" customHeight="1" x14ac:dyDescent="0.25">
      <c r="B14" s="37" t="s">
        <v>145</v>
      </c>
      <c r="D14" s="38">
        <v>25</v>
      </c>
      <c r="F14" s="37" t="s">
        <v>58</v>
      </c>
      <c r="H14" s="38">
        <v>18</v>
      </c>
      <c r="J14" s="40">
        <v>0</v>
      </c>
      <c r="K14" s="41"/>
      <c r="L14" s="40">
        <v>0</v>
      </c>
      <c r="M14" s="41"/>
      <c r="N14" s="40">
        <v>0</v>
      </c>
      <c r="O14" s="41"/>
      <c r="P14" s="40">
        <v>806295893</v>
      </c>
      <c r="Q14" s="41"/>
      <c r="R14" s="40">
        <v>0</v>
      </c>
      <c r="S14" s="41"/>
      <c r="T14" s="40">
        <v>806295893</v>
      </c>
    </row>
    <row r="15" spans="2:28" s="37" customFormat="1" ht="21.75" customHeight="1" x14ac:dyDescent="0.25">
      <c r="B15" s="37" t="s">
        <v>138</v>
      </c>
      <c r="D15" s="38" t="s">
        <v>58</v>
      </c>
      <c r="F15" s="37" t="s">
        <v>140</v>
      </c>
      <c r="H15" s="38">
        <v>18</v>
      </c>
      <c r="J15" s="40">
        <v>86764315</v>
      </c>
      <c r="K15" s="41"/>
      <c r="L15" s="40" t="s">
        <v>58</v>
      </c>
      <c r="M15" s="41"/>
      <c r="N15" s="40">
        <v>86764315</v>
      </c>
      <c r="O15" s="41"/>
      <c r="P15" s="40">
        <v>542545987</v>
      </c>
      <c r="Q15" s="41"/>
      <c r="R15" s="40" t="s">
        <v>58</v>
      </c>
      <c r="S15" s="41"/>
      <c r="T15" s="40">
        <v>542545987</v>
      </c>
    </row>
    <row r="16" spans="2:28" s="37" customFormat="1" ht="21.75" customHeight="1" x14ac:dyDescent="0.25">
      <c r="B16" s="37" t="s">
        <v>110</v>
      </c>
      <c r="D16" s="38">
        <v>9</v>
      </c>
      <c r="F16" s="37" t="s">
        <v>58</v>
      </c>
      <c r="H16" s="38">
        <v>18</v>
      </c>
      <c r="J16" s="40">
        <v>0</v>
      </c>
      <c r="K16" s="41"/>
      <c r="L16" s="40">
        <v>0</v>
      </c>
      <c r="M16" s="41"/>
      <c r="N16" s="40">
        <v>0</v>
      </c>
      <c r="O16" s="41"/>
      <c r="P16" s="40">
        <v>291017928</v>
      </c>
      <c r="Q16" s="41"/>
      <c r="R16" s="40">
        <v>0</v>
      </c>
      <c r="S16" s="41"/>
      <c r="T16" s="40">
        <v>291017928</v>
      </c>
    </row>
    <row r="17" spans="2:20" s="37" customFormat="1" ht="21.75" customHeight="1" x14ac:dyDescent="0.25">
      <c r="B17" s="37" t="s">
        <v>114</v>
      </c>
      <c r="D17" s="38">
        <v>9</v>
      </c>
      <c r="F17" s="37" t="s">
        <v>58</v>
      </c>
      <c r="H17" s="38">
        <v>18</v>
      </c>
      <c r="J17" s="40">
        <v>0</v>
      </c>
      <c r="K17" s="41"/>
      <c r="L17" s="40">
        <v>0</v>
      </c>
      <c r="M17" s="41"/>
      <c r="N17" s="40">
        <v>0</v>
      </c>
      <c r="O17" s="41"/>
      <c r="P17" s="40">
        <v>178898063</v>
      </c>
      <c r="Q17" s="41"/>
      <c r="R17" s="40">
        <v>0</v>
      </c>
      <c r="S17" s="41"/>
      <c r="T17" s="40">
        <v>178898063</v>
      </c>
    </row>
    <row r="18" spans="2:20" s="37" customFormat="1" ht="21.75" customHeight="1" x14ac:dyDescent="0.25">
      <c r="B18" s="37" t="s">
        <v>110</v>
      </c>
      <c r="D18" s="38">
        <v>30</v>
      </c>
      <c r="F18" s="37" t="s">
        <v>58</v>
      </c>
      <c r="H18" s="38">
        <v>0</v>
      </c>
      <c r="J18" s="40">
        <v>2302585</v>
      </c>
      <c r="K18" s="41"/>
      <c r="L18" s="40">
        <v>0</v>
      </c>
      <c r="M18" s="41"/>
      <c r="N18" s="40">
        <v>2302585</v>
      </c>
      <c r="O18" s="41"/>
      <c r="P18" s="40">
        <v>25945929</v>
      </c>
      <c r="Q18" s="41"/>
      <c r="R18" s="40">
        <v>0</v>
      </c>
      <c r="S18" s="41"/>
      <c r="T18" s="40">
        <v>25945929</v>
      </c>
    </row>
    <row r="19" spans="2:20" s="37" customFormat="1" ht="21.75" customHeight="1" x14ac:dyDescent="0.25">
      <c r="B19" s="37" t="s">
        <v>114</v>
      </c>
      <c r="D19" s="38">
        <v>3</v>
      </c>
      <c r="F19" s="37" t="s">
        <v>58</v>
      </c>
      <c r="H19" s="38">
        <v>0</v>
      </c>
      <c r="J19" s="40">
        <v>75207</v>
      </c>
      <c r="K19" s="41"/>
      <c r="L19" s="40">
        <v>0</v>
      </c>
      <c r="M19" s="41"/>
      <c r="N19" s="40">
        <v>75207</v>
      </c>
      <c r="O19" s="41"/>
      <c r="P19" s="40">
        <v>2497666</v>
      </c>
      <c r="Q19" s="41"/>
      <c r="R19" s="40">
        <v>0</v>
      </c>
      <c r="S19" s="41"/>
      <c r="T19" s="40">
        <v>2497666</v>
      </c>
    </row>
    <row r="20" spans="2:20" s="37" customFormat="1" ht="21.75" customHeight="1" x14ac:dyDescent="0.25">
      <c r="B20" s="37" t="s">
        <v>206</v>
      </c>
      <c r="D20" s="38">
        <v>9</v>
      </c>
      <c r="F20" s="37" t="s">
        <v>58</v>
      </c>
      <c r="H20" s="38">
        <v>0</v>
      </c>
      <c r="J20" s="40">
        <v>1079122</v>
      </c>
      <c r="K20" s="41"/>
      <c r="L20" s="40">
        <v>0</v>
      </c>
      <c r="M20" s="41"/>
      <c r="N20" s="40">
        <v>1079122</v>
      </c>
      <c r="O20" s="41"/>
      <c r="P20" s="40">
        <v>1171734</v>
      </c>
      <c r="Q20" s="41"/>
      <c r="R20" s="40">
        <v>0</v>
      </c>
      <c r="S20" s="41"/>
      <c r="T20" s="40">
        <v>1171734</v>
      </c>
    </row>
    <row r="21" spans="2:20" s="37" customFormat="1" ht="21.75" customHeight="1" x14ac:dyDescent="0.25">
      <c r="B21" s="37" t="s">
        <v>115</v>
      </c>
      <c r="D21" s="38">
        <v>16</v>
      </c>
      <c r="F21" s="37" t="s">
        <v>58</v>
      </c>
      <c r="H21" s="38">
        <v>0</v>
      </c>
      <c r="J21" s="40">
        <v>55475</v>
      </c>
      <c r="K21" s="41"/>
      <c r="L21" s="40">
        <v>0</v>
      </c>
      <c r="M21" s="41"/>
      <c r="N21" s="40">
        <v>55475</v>
      </c>
      <c r="O21" s="41"/>
      <c r="P21" s="40">
        <v>453614</v>
      </c>
      <c r="Q21" s="41"/>
      <c r="R21" s="40">
        <v>0</v>
      </c>
      <c r="S21" s="41"/>
      <c r="T21" s="40">
        <v>453614</v>
      </c>
    </row>
    <row r="22" spans="2:20" s="37" customFormat="1" ht="21.75" customHeight="1" x14ac:dyDescent="0.25">
      <c r="B22" s="37" t="s">
        <v>157</v>
      </c>
      <c r="D22" s="38">
        <v>24</v>
      </c>
      <c r="F22" s="37" t="s">
        <v>58</v>
      </c>
      <c r="H22" s="38">
        <v>0</v>
      </c>
      <c r="J22" s="40">
        <v>23006</v>
      </c>
      <c r="K22" s="41"/>
      <c r="L22" s="40">
        <v>0</v>
      </c>
      <c r="M22" s="41"/>
      <c r="N22" s="40">
        <v>23006</v>
      </c>
      <c r="O22" s="41"/>
      <c r="P22" s="40">
        <v>193402</v>
      </c>
      <c r="Q22" s="41"/>
      <c r="R22" s="40">
        <v>0</v>
      </c>
      <c r="S22" s="41"/>
      <c r="T22" s="40">
        <v>193402</v>
      </c>
    </row>
    <row r="23" spans="2:20" s="37" customFormat="1" ht="21.75" customHeight="1" x14ac:dyDescent="0.25">
      <c r="B23" s="37" t="s">
        <v>110</v>
      </c>
      <c r="D23" s="38">
        <v>19</v>
      </c>
      <c r="F23" s="37" t="s">
        <v>58</v>
      </c>
      <c r="H23" s="38">
        <v>18</v>
      </c>
      <c r="J23" s="40">
        <v>14794</v>
      </c>
      <c r="K23" s="41"/>
      <c r="L23" s="40">
        <v>0</v>
      </c>
      <c r="M23" s="41"/>
      <c r="N23" s="40">
        <v>14794</v>
      </c>
      <c r="O23" s="41"/>
      <c r="P23" s="40">
        <v>152114</v>
      </c>
      <c r="Q23" s="41"/>
      <c r="R23" s="40">
        <v>55</v>
      </c>
      <c r="S23" s="41"/>
      <c r="T23" s="40">
        <v>152059</v>
      </c>
    </row>
    <row r="24" spans="2:20" s="37" customFormat="1" ht="21.75" customHeight="1" x14ac:dyDescent="0.25">
      <c r="B24" s="37" t="s">
        <v>149</v>
      </c>
      <c r="D24" s="38">
        <v>15</v>
      </c>
      <c r="F24" s="37" t="s">
        <v>58</v>
      </c>
      <c r="H24" s="38">
        <v>0</v>
      </c>
      <c r="J24" s="40">
        <v>3110</v>
      </c>
      <c r="K24" s="41"/>
      <c r="L24" s="40">
        <v>0</v>
      </c>
      <c r="M24" s="41"/>
      <c r="N24" s="40">
        <v>3110</v>
      </c>
      <c r="O24" s="41"/>
      <c r="P24" s="40">
        <v>112030</v>
      </c>
      <c r="Q24" s="41"/>
      <c r="R24" s="40">
        <v>0</v>
      </c>
      <c r="S24" s="41"/>
      <c r="T24" s="40">
        <v>112030</v>
      </c>
    </row>
    <row r="25" spans="2:20" s="37" customFormat="1" ht="21.75" customHeight="1" x14ac:dyDescent="0.25">
      <c r="B25" s="37" t="s">
        <v>113</v>
      </c>
      <c r="D25" s="38">
        <v>17</v>
      </c>
      <c r="F25" s="37" t="s">
        <v>58</v>
      </c>
      <c r="H25" s="38">
        <v>0</v>
      </c>
      <c r="J25" s="40">
        <v>0</v>
      </c>
      <c r="K25" s="41"/>
      <c r="L25" s="40">
        <v>0</v>
      </c>
      <c r="M25" s="41"/>
      <c r="N25" s="40">
        <v>0</v>
      </c>
      <c r="O25" s="41"/>
      <c r="P25" s="40">
        <v>4109</v>
      </c>
      <c r="Q25" s="41"/>
      <c r="R25" s="40">
        <v>0</v>
      </c>
      <c r="S25" s="41"/>
      <c r="T25" s="40">
        <v>4109</v>
      </c>
    </row>
    <row r="26" spans="2:20" s="37" customFormat="1" ht="21.75" customHeight="1" x14ac:dyDescent="0.25">
      <c r="D26" s="38"/>
      <c r="H26" s="38"/>
      <c r="J26" s="40"/>
      <c r="K26" s="41"/>
      <c r="L26" s="40"/>
      <c r="M26" s="41"/>
      <c r="N26" s="40"/>
      <c r="O26" s="41"/>
      <c r="P26" s="40"/>
      <c r="Q26" s="41"/>
      <c r="R26" s="40"/>
      <c r="S26" s="41"/>
      <c r="T26" s="40"/>
    </row>
    <row r="27" spans="2:20" s="37" customFormat="1" ht="21.75" customHeight="1" thickBot="1" x14ac:dyDescent="0.3">
      <c r="B27" s="134" t="s">
        <v>87</v>
      </c>
      <c r="C27" s="134"/>
      <c r="D27" s="134"/>
      <c r="E27" s="134"/>
      <c r="F27" s="134"/>
      <c r="G27" s="134"/>
      <c r="H27" s="134"/>
      <c r="J27" s="44">
        <f>SUM(J10:J25)</f>
        <v>630243088</v>
      </c>
      <c r="L27" s="44">
        <f>SUM(L10:L25)</f>
        <v>0</v>
      </c>
      <c r="N27" s="44">
        <f>SUM(N10:N25)</f>
        <v>630243088</v>
      </c>
      <c r="P27" s="44">
        <f>SUM(P10:P25)</f>
        <v>11315530281</v>
      </c>
      <c r="R27" s="44">
        <f>SUM(R10:R25)</f>
        <v>55</v>
      </c>
      <c r="T27" s="44">
        <f>SUM(T10:T25)</f>
        <v>11315530226</v>
      </c>
    </row>
    <row r="28" spans="2:20" ht="21.75" customHeight="1" thickTop="1" x14ac:dyDescent="0.25"/>
    <row r="30" spans="2:20" ht="21.75" customHeight="1" x14ac:dyDescent="0.25">
      <c r="J30" s="69">
        <v>9</v>
      </c>
    </row>
  </sheetData>
  <sortState xmlns:xlrd2="http://schemas.microsoft.com/office/spreadsheetml/2017/richdata2" ref="B10:T25">
    <sortCondition descending="1" ref="T10:T25"/>
  </sortState>
  <mergeCells count="17">
    <mergeCell ref="B2:T2"/>
    <mergeCell ref="B3:T3"/>
    <mergeCell ref="B4:T4"/>
    <mergeCell ref="B27:H27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1"/>
  <sheetViews>
    <sheetView rightToLeft="1" view="pageBreakPreview" topLeftCell="A2" zoomScale="60" zoomScaleNormal="60" workbookViewId="0">
      <selection activeCell="T36" sqref="T35:T36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38" t="s">
        <v>130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2:28" ht="59.25" x14ac:dyDescent="0.55000000000000004">
      <c r="B3" s="138" t="s">
        <v>49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2:28" ht="59.25" x14ac:dyDescent="0.55000000000000004">
      <c r="B4" s="138" t="s">
        <v>215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7" spans="2:28" s="2" customFormat="1" ht="30" x14ac:dyDescent="0.55000000000000004">
      <c r="B7" s="14" t="s">
        <v>120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10" t="s">
        <v>1</v>
      </c>
      <c r="D8" s="111" t="s">
        <v>51</v>
      </c>
      <c r="E8" s="111" t="s">
        <v>51</v>
      </c>
      <c r="F8" s="111" t="s">
        <v>51</v>
      </c>
      <c r="G8" s="111" t="s">
        <v>51</v>
      </c>
      <c r="H8" s="111" t="s">
        <v>51</v>
      </c>
      <c r="I8" s="111" t="s">
        <v>51</v>
      </c>
      <c r="J8" s="111" t="s">
        <v>51</v>
      </c>
      <c r="K8" s="111" t="s">
        <v>51</v>
      </c>
      <c r="L8" s="111" t="s">
        <v>51</v>
      </c>
      <c r="N8" s="111" t="s">
        <v>52</v>
      </c>
      <c r="O8" s="111" t="s">
        <v>52</v>
      </c>
      <c r="P8" s="111" t="s">
        <v>52</v>
      </c>
      <c r="Q8" s="111" t="s">
        <v>52</v>
      </c>
      <c r="R8" s="111" t="s">
        <v>52</v>
      </c>
      <c r="S8" s="111" t="s">
        <v>52</v>
      </c>
      <c r="T8" s="111" t="s">
        <v>52</v>
      </c>
      <c r="U8" s="111" t="s">
        <v>52</v>
      </c>
      <c r="V8" s="111" t="s">
        <v>52</v>
      </c>
    </row>
    <row r="9" spans="2:28" s="49" customFormat="1" ht="55.5" customHeight="1" x14ac:dyDescent="0.25">
      <c r="B9" s="110" t="s">
        <v>1</v>
      </c>
      <c r="D9" s="139" t="s">
        <v>72</v>
      </c>
      <c r="E9" s="50"/>
      <c r="F9" s="139" t="s">
        <v>73</v>
      </c>
      <c r="G9" s="50"/>
      <c r="H9" s="139" t="s">
        <v>74</v>
      </c>
      <c r="I9" s="50"/>
      <c r="J9" s="139" t="s">
        <v>44</v>
      </c>
      <c r="K9" s="50"/>
      <c r="L9" s="139" t="s">
        <v>75</v>
      </c>
      <c r="N9" s="139" t="s">
        <v>72</v>
      </c>
      <c r="O9" s="50"/>
      <c r="P9" s="139" t="s">
        <v>73</v>
      </c>
      <c r="Q9" s="50"/>
      <c r="R9" s="139" t="s">
        <v>74</v>
      </c>
      <c r="S9" s="50"/>
      <c r="T9" s="139" t="s">
        <v>44</v>
      </c>
      <c r="U9" s="50"/>
      <c r="V9" s="139" t="s">
        <v>75</v>
      </c>
    </row>
    <row r="10" spans="2:28" x14ac:dyDescent="0.55000000000000004">
      <c r="B10" s="4" t="s">
        <v>14</v>
      </c>
      <c r="D10" s="30">
        <v>0</v>
      </c>
      <c r="F10" s="30">
        <v>493829925</v>
      </c>
      <c r="H10" s="30">
        <v>0</v>
      </c>
      <c r="J10" s="30">
        <v>493829925</v>
      </c>
      <c r="L10" s="55" t="s">
        <v>234</v>
      </c>
      <c r="N10" s="30">
        <v>773566460</v>
      </c>
      <c r="P10" s="30">
        <v>1037042842</v>
      </c>
      <c r="R10" s="30">
        <v>0</v>
      </c>
      <c r="T10" s="30">
        <v>1810609302</v>
      </c>
      <c r="V10" s="55">
        <v>3.8800000000000001E-2</v>
      </c>
    </row>
    <row r="11" spans="2:28" x14ac:dyDescent="0.55000000000000004">
      <c r="B11" s="4" t="s">
        <v>65</v>
      </c>
      <c r="D11" s="30">
        <v>0</v>
      </c>
      <c r="F11" s="30">
        <v>0</v>
      </c>
      <c r="H11" s="30">
        <v>0</v>
      </c>
      <c r="J11" s="30">
        <v>0</v>
      </c>
      <c r="L11" s="55" t="s">
        <v>179</v>
      </c>
      <c r="N11" s="30">
        <v>0</v>
      </c>
      <c r="P11" s="30">
        <v>0</v>
      </c>
      <c r="R11" s="30">
        <v>1537685578</v>
      </c>
      <c r="T11" s="30">
        <v>1537685578</v>
      </c>
      <c r="V11" s="55">
        <v>3.2899999999999999E-2</v>
      </c>
    </row>
    <row r="12" spans="2:28" x14ac:dyDescent="0.55000000000000004">
      <c r="B12" s="4" t="s">
        <v>175</v>
      </c>
      <c r="D12" s="30">
        <v>0</v>
      </c>
      <c r="F12" s="30">
        <v>0</v>
      </c>
      <c r="H12" s="30">
        <v>0</v>
      </c>
      <c r="J12" s="30">
        <v>0</v>
      </c>
      <c r="L12" s="55" t="s">
        <v>179</v>
      </c>
      <c r="N12" s="30">
        <v>0</v>
      </c>
      <c r="P12" s="30">
        <v>1186290487</v>
      </c>
      <c r="R12" s="30">
        <v>206762505</v>
      </c>
      <c r="T12" s="30">
        <v>1393052992</v>
      </c>
      <c r="V12" s="55">
        <v>2.98E-2</v>
      </c>
    </row>
    <row r="13" spans="2:28" x14ac:dyDescent="0.55000000000000004">
      <c r="B13" s="4" t="s">
        <v>15</v>
      </c>
      <c r="D13" s="30">
        <v>0</v>
      </c>
      <c r="F13" s="30">
        <v>0</v>
      </c>
      <c r="H13" s="30">
        <v>0</v>
      </c>
      <c r="J13" s="30">
        <v>0</v>
      </c>
      <c r="L13" s="55" t="s">
        <v>179</v>
      </c>
      <c r="N13" s="30">
        <v>677977992</v>
      </c>
      <c r="P13" s="30">
        <v>0</v>
      </c>
      <c r="R13" s="30">
        <v>115555255</v>
      </c>
      <c r="T13" s="30">
        <v>793533247</v>
      </c>
      <c r="V13" s="55">
        <v>1.7000000000000001E-2</v>
      </c>
    </row>
    <row r="14" spans="2:28" x14ac:dyDescent="0.55000000000000004">
      <c r="B14" s="4" t="s">
        <v>129</v>
      </c>
      <c r="D14" s="30">
        <v>0</v>
      </c>
      <c r="F14" s="30">
        <v>0</v>
      </c>
      <c r="H14" s="30">
        <v>0</v>
      </c>
      <c r="J14" s="30">
        <v>0</v>
      </c>
      <c r="L14" s="55" t="s">
        <v>179</v>
      </c>
      <c r="N14" s="30">
        <v>189960794</v>
      </c>
      <c r="P14" s="30">
        <v>0</v>
      </c>
      <c r="R14" s="30">
        <v>414222882</v>
      </c>
      <c r="T14" s="30">
        <v>604183676</v>
      </c>
      <c r="V14" s="55">
        <v>1.29E-2</v>
      </c>
    </row>
    <row r="15" spans="2:28" x14ac:dyDescent="0.55000000000000004">
      <c r="B15" s="4" t="s">
        <v>71</v>
      </c>
      <c r="D15" s="30">
        <v>0</v>
      </c>
      <c r="F15" s="30">
        <v>0</v>
      </c>
      <c r="H15" s="30">
        <v>0</v>
      </c>
      <c r="J15" s="30">
        <v>0</v>
      </c>
      <c r="L15" s="55" t="s">
        <v>179</v>
      </c>
      <c r="N15" s="30">
        <v>0</v>
      </c>
      <c r="P15" s="30">
        <v>0</v>
      </c>
      <c r="R15" s="30">
        <v>556717722</v>
      </c>
      <c r="T15" s="30">
        <v>556717722</v>
      </c>
      <c r="V15" s="55">
        <v>1.1900000000000001E-2</v>
      </c>
    </row>
    <row r="16" spans="2:28" x14ac:dyDescent="0.55000000000000004">
      <c r="B16" s="4" t="s">
        <v>133</v>
      </c>
      <c r="D16" s="30">
        <v>0</v>
      </c>
      <c r="F16" s="30">
        <v>290759625</v>
      </c>
      <c r="H16" s="30">
        <v>0</v>
      </c>
      <c r="J16" s="30">
        <v>290759625</v>
      </c>
      <c r="L16" s="55" t="s">
        <v>235</v>
      </c>
      <c r="N16" s="30">
        <v>535597826</v>
      </c>
      <c r="P16" s="30">
        <v>-343605558</v>
      </c>
      <c r="R16" s="30">
        <v>0</v>
      </c>
      <c r="T16" s="30">
        <v>191992268</v>
      </c>
      <c r="V16" s="55">
        <v>4.1000000000000003E-3</v>
      </c>
    </row>
    <row r="17" spans="2:22" x14ac:dyDescent="0.55000000000000004">
      <c r="B17" s="4" t="s">
        <v>181</v>
      </c>
      <c r="D17" s="30">
        <v>0</v>
      </c>
      <c r="F17" s="30">
        <v>332884979</v>
      </c>
      <c r="H17" s="30">
        <v>0</v>
      </c>
      <c r="J17" s="30">
        <v>332884979</v>
      </c>
      <c r="L17" s="55" t="s">
        <v>236</v>
      </c>
      <c r="N17" s="30">
        <v>0</v>
      </c>
      <c r="P17" s="30">
        <v>172515470</v>
      </c>
      <c r="R17" s="30">
        <v>0</v>
      </c>
      <c r="T17" s="30">
        <v>172515470</v>
      </c>
      <c r="V17" s="55">
        <v>3.7000000000000002E-3</v>
      </c>
    </row>
    <row r="18" spans="2:22" x14ac:dyDescent="0.55000000000000004">
      <c r="B18" s="4" t="s">
        <v>171</v>
      </c>
      <c r="D18" s="30">
        <v>0</v>
      </c>
      <c r="F18" s="30">
        <v>0</v>
      </c>
      <c r="H18" s="30">
        <v>0</v>
      </c>
      <c r="J18" s="30">
        <v>0</v>
      </c>
      <c r="L18" s="55" t="s">
        <v>179</v>
      </c>
      <c r="N18" s="30">
        <v>0</v>
      </c>
      <c r="P18" s="30">
        <v>0</v>
      </c>
      <c r="R18" s="30">
        <v>58151958</v>
      </c>
      <c r="T18" s="30">
        <v>58151958</v>
      </c>
      <c r="V18" s="55">
        <v>1.1999999999999999E-3</v>
      </c>
    </row>
    <row r="19" spans="2:22" x14ac:dyDescent="0.55000000000000004">
      <c r="B19" s="4" t="s">
        <v>172</v>
      </c>
      <c r="D19" s="30">
        <v>0</v>
      </c>
      <c r="F19" s="30">
        <v>0</v>
      </c>
      <c r="H19" s="30">
        <v>0</v>
      </c>
      <c r="J19" s="30">
        <v>0</v>
      </c>
      <c r="L19" s="55" t="s">
        <v>179</v>
      </c>
      <c r="N19" s="30">
        <v>0</v>
      </c>
      <c r="P19" s="30">
        <v>0</v>
      </c>
      <c r="R19" s="30">
        <v>14014199</v>
      </c>
      <c r="T19" s="30">
        <v>14014199</v>
      </c>
      <c r="V19" s="55">
        <v>2.9999999999999997E-4</v>
      </c>
    </row>
    <row r="20" spans="2:22" x14ac:dyDescent="0.55000000000000004">
      <c r="B20" s="4" t="s">
        <v>13</v>
      </c>
      <c r="D20" s="30">
        <v>0</v>
      </c>
      <c r="F20" s="30">
        <v>0</v>
      </c>
      <c r="H20" s="30">
        <v>0</v>
      </c>
      <c r="J20" s="30">
        <v>0</v>
      </c>
      <c r="L20" s="55" t="s">
        <v>179</v>
      </c>
      <c r="N20" s="30">
        <v>0</v>
      </c>
      <c r="P20" s="30">
        <v>0</v>
      </c>
      <c r="R20" s="30">
        <v>-16807037</v>
      </c>
      <c r="T20" s="30">
        <v>-16807037</v>
      </c>
      <c r="V20" s="55">
        <v>-4.0000000000000002E-4</v>
      </c>
    </row>
    <row r="21" spans="2:22" x14ac:dyDescent="0.55000000000000004">
      <c r="B21" s="4" t="s">
        <v>223</v>
      </c>
      <c r="D21" s="30">
        <v>0</v>
      </c>
      <c r="F21" s="30">
        <v>-42295030</v>
      </c>
      <c r="H21" s="30">
        <v>0</v>
      </c>
      <c r="J21" s="30">
        <v>-42295030</v>
      </c>
      <c r="L21" s="55" t="s">
        <v>237</v>
      </c>
      <c r="N21" s="30">
        <v>0</v>
      </c>
      <c r="P21" s="30">
        <v>-42295030</v>
      </c>
      <c r="R21" s="30">
        <v>0</v>
      </c>
      <c r="T21" s="30">
        <v>-42295030</v>
      </c>
      <c r="V21" s="55">
        <v>-8.9999999999999998E-4</v>
      </c>
    </row>
    <row r="22" spans="2:22" x14ac:dyDescent="0.55000000000000004">
      <c r="B22" s="4" t="s">
        <v>132</v>
      </c>
      <c r="D22" s="30">
        <v>0</v>
      </c>
      <c r="F22" s="30">
        <v>178034355</v>
      </c>
      <c r="H22" s="30">
        <v>0</v>
      </c>
      <c r="J22" s="30">
        <v>178034355</v>
      </c>
      <c r="L22" s="55" t="s">
        <v>238</v>
      </c>
      <c r="N22" s="30">
        <v>513000000</v>
      </c>
      <c r="P22" s="30">
        <v>-705731300</v>
      </c>
      <c r="R22" s="30">
        <v>0</v>
      </c>
      <c r="T22" s="30">
        <v>-192731300</v>
      </c>
      <c r="V22" s="55">
        <v>-4.1000000000000003E-3</v>
      </c>
    </row>
    <row r="23" spans="2:22" x14ac:dyDescent="0.55000000000000004">
      <c r="B23" s="4" t="s">
        <v>182</v>
      </c>
      <c r="D23" s="30">
        <v>0</v>
      </c>
      <c r="F23" s="30">
        <v>0</v>
      </c>
      <c r="H23" s="30">
        <v>-230229061</v>
      </c>
      <c r="J23" s="30">
        <v>-230229061</v>
      </c>
      <c r="L23" s="55" t="s">
        <v>239</v>
      </c>
      <c r="N23" s="30">
        <v>0</v>
      </c>
      <c r="P23" s="30">
        <v>0</v>
      </c>
      <c r="R23" s="30">
        <v>-230229061</v>
      </c>
      <c r="T23" s="30">
        <v>-230229061</v>
      </c>
      <c r="V23" s="55">
        <v>-4.8999999999999998E-3</v>
      </c>
    </row>
    <row r="24" spans="2:22" x14ac:dyDescent="0.55000000000000004">
      <c r="B24" s="4" t="s">
        <v>131</v>
      </c>
      <c r="D24" s="30">
        <v>0</v>
      </c>
      <c r="F24" s="30">
        <v>393146775</v>
      </c>
      <c r="H24" s="30">
        <v>0</v>
      </c>
      <c r="J24" s="30">
        <v>393146775</v>
      </c>
      <c r="L24" s="55" t="s">
        <v>240</v>
      </c>
      <c r="N24" s="30">
        <v>0</v>
      </c>
      <c r="P24" s="30">
        <v>-382296041</v>
      </c>
      <c r="R24" s="30">
        <v>0</v>
      </c>
      <c r="T24" s="30">
        <v>-382296041</v>
      </c>
      <c r="V24" s="55">
        <v>-8.2000000000000007E-3</v>
      </c>
    </row>
    <row r="25" spans="2:22" x14ac:dyDescent="0.55000000000000004">
      <c r="B25" s="4" t="s">
        <v>17</v>
      </c>
      <c r="D25" s="30">
        <v>0</v>
      </c>
      <c r="F25" s="30">
        <v>808854508</v>
      </c>
      <c r="H25" s="30">
        <v>0</v>
      </c>
      <c r="J25" s="30">
        <v>808854508</v>
      </c>
      <c r="L25" s="55" t="s">
        <v>241</v>
      </c>
      <c r="N25" s="30">
        <v>310456320</v>
      </c>
      <c r="P25" s="30">
        <v>-958181494</v>
      </c>
      <c r="R25" s="30">
        <v>0</v>
      </c>
      <c r="T25" s="30">
        <v>-647725174</v>
      </c>
      <c r="V25" s="55">
        <v>-1.3899999999999999E-2</v>
      </c>
    </row>
    <row r="26" spans="2:22" x14ac:dyDescent="0.55000000000000004">
      <c r="B26" s="4" t="s">
        <v>134</v>
      </c>
      <c r="D26" s="30">
        <v>0</v>
      </c>
      <c r="F26" s="30">
        <v>977695023</v>
      </c>
      <c r="H26" s="30">
        <v>-408104373</v>
      </c>
      <c r="J26" s="30">
        <v>569590650</v>
      </c>
      <c r="L26" s="55" t="s">
        <v>242</v>
      </c>
      <c r="N26" s="30">
        <v>349015020</v>
      </c>
      <c r="P26" s="30">
        <v>-1006796239</v>
      </c>
      <c r="R26" s="30">
        <v>-408104373</v>
      </c>
      <c r="T26" s="30">
        <v>-1065885592</v>
      </c>
      <c r="V26" s="55">
        <v>-2.2800000000000001E-2</v>
      </c>
    </row>
    <row r="27" spans="2:22" x14ac:dyDescent="0.55000000000000004">
      <c r="B27" s="4" t="s">
        <v>16</v>
      </c>
      <c r="D27" s="30">
        <v>0</v>
      </c>
      <c r="F27" s="30">
        <v>143671303</v>
      </c>
      <c r="H27" s="30">
        <v>0</v>
      </c>
      <c r="J27" s="30">
        <v>143671303</v>
      </c>
      <c r="L27" s="55" t="s">
        <v>243</v>
      </c>
      <c r="N27" s="30">
        <v>790500000</v>
      </c>
      <c r="P27" s="30">
        <v>-989788954</v>
      </c>
      <c r="R27" s="30">
        <v>-2384382301</v>
      </c>
      <c r="T27" s="30">
        <v>-2583671255</v>
      </c>
      <c r="V27" s="55">
        <v>-5.5300000000000002E-2</v>
      </c>
    </row>
    <row r="28" spans="2:22" x14ac:dyDescent="0.55000000000000004">
      <c r="D28" s="30"/>
      <c r="F28" s="30"/>
      <c r="H28" s="30"/>
      <c r="J28" s="30"/>
      <c r="L28" s="55"/>
      <c r="N28" s="30"/>
      <c r="P28" s="30"/>
      <c r="R28" s="30"/>
      <c r="T28" s="30"/>
      <c r="V28" s="55"/>
    </row>
    <row r="29" spans="2:22" ht="21.75" thickBot="1" x14ac:dyDescent="0.6">
      <c r="B29" s="52" t="s">
        <v>87</v>
      </c>
      <c r="D29" s="54">
        <f>SUM(D10:D27)</f>
        <v>0</v>
      </c>
      <c r="F29" s="54">
        <f>SUM(F10:F27)</f>
        <v>3576581463</v>
      </c>
      <c r="H29" s="54">
        <f>SUM(H10:H27)</f>
        <v>-638333434</v>
      </c>
      <c r="J29" s="54">
        <f>SUM(J10:J27)</f>
        <v>2938248029</v>
      </c>
      <c r="L29" s="56">
        <f>SUM(L10:L27)</f>
        <v>0</v>
      </c>
      <c r="N29" s="54">
        <f>SUM(N10:N27)</f>
        <v>4140074412</v>
      </c>
      <c r="P29" s="54">
        <f>SUM(P10:P27)</f>
        <v>-2032845817</v>
      </c>
      <c r="R29" s="54">
        <f>SUM(R10:R27)</f>
        <v>-136412673</v>
      </c>
      <c r="T29" s="54">
        <f>SUM(T10:T27)</f>
        <v>1970815922</v>
      </c>
      <c r="V29" s="108">
        <f>SUM(V10:V27)</f>
        <v>4.2099999999999999E-2</v>
      </c>
    </row>
    <row r="30" spans="2:22" ht="21.75" thickTop="1" x14ac:dyDescent="0.55000000000000004"/>
    <row r="31" spans="2:22" ht="30" x14ac:dyDescent="0.75">
      <c r="L31" s="67">
        <v>10</v>
      </c>
    </row>
  </sheetData>
  <sortState xmlns:xlrd2="http://schemas.microsoft.com/office/spreadsheetml/2017/richdata2" ref="B10:V27">
    <sortCondition descending="1" ref="T10:T2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60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0"/>
  <sheetViews>
    <sheetView rightToLeft="1" view="pageBreakPreview" topLeftCell="A4" zoomScale="60" zoomScaleNormal="85" workbookViewId="0">
      <selection activeCell="B9" sqref="B9:T16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9" t="s">
        <v>130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2:28" ht="30" x14ac:dyDescent="0.55000000000000004">
      <c r="B3" s="109" t="s">
        <v>49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2:28" ht="30" x14ac:dyDescent="0.55000000000000004">
      <c r="B4" s="109" t="s">
        <v>215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6" spans="2:28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6" customFormat="1" ht="24" x14ac:dyDescent="0.6">
      <c r="B7" s="143" t="s">
        <v>1</v>
      </c>
      <c r="D7" s="142" t="s">
        <v>59</v>
      </c>
      <c r="E7" s="142" t="s">
        <v>59</v>
      </c>
      <c r="F7" s="142" t="s">
        <v>59</v>
      </c>
      <c r="G7" s="142" t="s">
        <v>59</v>
      </c>
      <c r="H7" s="142" t="s">
        <v>59</v>
      </c>
      <c r="J7" s="142" t="s">
        <v>51</v>
      </c>
      <c r="K7" s="142" t="s">
        <v>51</v>
      </c>
      <c r="L7" s="142" t="s">
        <v>51</v>
      </c>
      <c r="M7" s="142" t="s">
        <v>51</v>
      </c>
      <c r="N7" s="142" t="s">
        <v>51</v>
      </c>
      <c r="P7" s="142" t="s">
        <v>52</v>
      </c>
      <c r="Q7" s="142" t="s">
        <v>52</v>
      </c>
      <c r="R7" s="142" t="s">
        <v>52</v>
      </c>
      <c r="S7" s="142" t="s">
        <v>52</v>
      </c>
      <c r="T7" s="142" t="s">
        <v>52</v>
      </c>
    </row>
    <row r="8" spans="2:28" s="46" customFormat="1" ht="56.25" customHeight="1" x14ac:dyDescent="0.6">
      <c r="B8" s="143" t="s">
        <v>1</v>
      </c>
      <c r="D8" s="141" t="s">
        <v>60</v>
      </c>
      <c r="E8" s="68"/>
      <c r="F8" s="141" t="s">
        <v>61</v>
      </c>
      <c r="G8" s="68"/>
      <c r="H8" s="141" t="s">
        <v>62</v>
      </c>
      <c r="J8" s="141" t="s">
        <v>63</v>
      </c>
      <c r="K8" s="68"/>
      <c r="L8" s="141" t="s">
        <v>56</v>
      </c>
      <c r="M8" s="68"/>
      <c r="N8" s="141" t="s">
        <v>64</v>
      </c>
      <c r="P8" s="141" t="s">
        <v>63</v>
      </c>
      <c r="Q8" s="68"/>
      <c r="R8" s="141" t="s">
        <v>56</v>
      </c>
      <c r="S8" s="68"/>
      <c r="T8" s="141" t="s">
        <v>64</v>
      </c>
    </row>
    <row r="9" spans="2:28" s="4" customFormat="1" x14ac:dyDescent="0.55000000000000004">
      <c r="B9" s="51" t="s">
        <v>16</v>
      </c>
      <c r="D9" s="51" t="s">
        <v>180</v>
      </c>
      <c r="F9" s="59">
        <v>465000</v>
      </c>
      <c r="H9" s="59">
        <v>1700</v>
      </c>
      <c r="J9" s="59">
        <v>0</v>
      </c>
      <c r="L9" s="59">
        <v>0</v>
      </c>
      <c r="N9" s="59">
        <v>0</v>
      </c>
      <c r="P9" s="59">
        <v>790500000</v>
      </c>
      <c r="R9" s="59">
        <v>0</v>
      </c>
      <c r="T9" s="59">
        <v>790500000</v>
      </c>
    </row>
    <row r="10" spans="2:28" s="4" customFormat="1" x14ac:dyDescent="0.55000000000000004">
      <c r="B10" s="4" t="s">
        <v>14</v>
      </c>
      <c r="D10" s="4" t="s">
        <v>162</v>
      </c>
      <c r="F10" s="30">
        <v>354847</v>
      </c>
      <c r="H10" s="30">
        <v>2180</v>
      </c>
      <c r="J10" s="30">
        <v>0</v>
      </c>
      <c r="L10" s="30">
        <v>0</v>
      </c>
      <c r="N10" s="30">
        <v>0</v>
      </c>
      <c r="P10" s="30">
        <v>773566460</v>
      </c>
      <c r="R10" s="30">
        <v>0</v>
      </c>
      <c r="T10" s="30">
        <v>773566460</v>
      </c>
    </row>
    <row r="11" spans="2:28" s="4" customFormat="1" x14ac:dyDescent="0.55000000000000004">
      <c r="B11" s="4" t="s">
        <v>15</v>
      </c>
      <c r="D11" s="4" t="s">
        <v>163</v>
      </c>
      <c r="F11" s="30">
        <v>206830</v>
      </c>
      <c r="H11" s="30">
        <v>3370</v>
      </c>
      <c r="J11" s="30">
        <v>0</v>
      </c>
      <c r="L11" s="30">
        <v>0</v>
      </c>
      <c r="N11" s="30">
        <v>0</v>
      </c>
      <c r="P11" s="30">
        <v>697017100</v>
      </c>
      <c r="R11" s="30">
        <v>19039108</v>
      </c>
      <c r="T11" s="30">
        <v>677977992</v>
      </c>
    </row>
    <row r="12" spans="2:28" s="4" customFormat="1" x14ac:dyDescent="0.55000000000000004">
      <c r="B12" s="4" t="s">
        <v>133</v>
      </c>
      <c r="D12" s="4" t="s">
        <v>164</v>
      </c>
      <c r="F12" s="30">
        <v>75000</v>
      </c>
      <c r="H12" s="30">
        <v>7650</v>
      </c>
      <c r="J12" s="30">
        <v>0</v>
      </c>
      <c r="L12" s="30">
        <v>0</v>
      </c>
      <c r="N12" s="30">
        <v>0</v>
      </c>
      <c r="P12" s="30">
        <v>573750000</v>
      </c>
      <c r="R12" s="30">
        <v>38152174</v>
      </c>
      <c r="T12" s="30">
        <v>535597826</v>
      </c>
    </row>
    <row r="13" spans="2:28" s="4" customFormat="1" x14ac:dyDescent="0.55000000000000004">
      <c r="B13" s="4" t="s">
        <v>132</v>
      </c>
      <c r="D13" s="4" t="s">
        <v>165</v>
      </c>
      <c r="F13" s="30">
        <v>90000</v>
      </c>
      <c r="H13" s="30">
        <v>5700</v>
      </c>
      <c r="J13" s="30">
        <v>0</v>
      </c>
      <c r="L13" s="30">
        <v>0</v>
      </c>
      <c r="N13" s="30">
        <v>0</v>
      </c>
      <c r="P13" s="30">
        <v>513000000</v>
      </c>
      <c r="R13" s="30">
        <v>0</v>
      </c>
      <c r="T13" s="30">
        <v>513000000</v>
      </c>
    </row>
    <row r="14" spans="2:28" s="4" customFormat="1" x14ac:dyDescent="0.55000000000000004">
      <c r="B14" s="4" t="s">
        <v>134</v>
      </c>
      <c r="D14" s="4" t="s">
        <v>166</v>
      </c>
      <c r="F14" s="30">
        <v>540000</v>
      </c>
      <c r="H14" s="30">
        <v>672</v>
      </c>
      <c r="J14" s="30">
        <v>0</v>
      </c>
      <c r="L14" s="30">
        <v>0</v>
      </c>
      <c r="N14" s="30">
        <v>0</v>
      </c>
      <c r="P14" s="30">
        <v>362880000</v>
      </c>
      <c r="R14" s="30">
        <v>13864980</v>
      </c>
      <c r="T14" s="30">
        <v>349015020</v>
      </c>
    </row>
    <row r="15" spans="2:28" s="4" customFormat="1" x14ac:dyDescent="0.55000000000000004">
      <c r="B15" s="4" t="s">
        <v>17</v>
      </c>
      <c r="D15" s="4" t="s">
        <v>167</v>
      </c>
      <c r="F15" s="30">
        <v>250368</v>
      </c>
      <c r="H15" s="30">
        <v>1240</v>
      </c>
      <c r="J15" s="30">
        <v>0</v>
      </c>
      <c r="L15" s="30">
        <v>0</v>
      </c>
      <c r="N15" s="30">
        <v>0</v>
      </c>
      <c r="P15" s="30">
        <v>310456320</v>
      </c>
      <c r="R15" s="30">
        <v>0</v>
      </c>
      <c r="T15" s="30">
        <v>310456320</v>
      </c>
    </row>
    <row r="16" spans="2:28" s="4" customFormat="1" x14ac:dyDescent="0.55000000000000004">
      <c r="B16" s="4" t="s">
        <v>129</v>
      </c>
      <c r="D16" s="4" t="s">
        <v>168</v>
      </c>
      <c r="F16" s="30">
        <v>38763</v>
      </c>
      <c r="H16" s="30">
        <v>5300</v>
      </c>
      <c r="J16" s="30">
        <v>0</v>
      </c>
      <c r="L16" s="30">
        <v>0</v>
      </c>
      <c r="N16" s="30">
        <v>0</v>
      </c>
      <c r="P16" s="30">
        <v>205443900</v>
      </c>
      <c r="R16" s="30">
        <v>15483106</v>
      </c>
      <c r="T16" s="30">
        <v>189960794</v>
      </c>
    </row>
    <row r="17" spans="2:20" s="4" customFormat="1" x14ac:dyDescent="0.55000000000000004"/>
    <row r="18" spans="2:20" ht="21.75" thickBot="1" x14ac:dyDescent="0.6">
      <c r="B18" s="140" t="s">
        <v>87</v>
      </c>
      <c r="C18" s="140"/>
      <c r="D18" s="140"/>
      <c r="E18" s="140"/>
      <c r="F18" s="140"/>
      <c r="G18" s="140"/>
      <c r="H18" s="140"/>
      <c r="J18" s="10">
        <f>SUM(J9:J16)</f>
        <v>0</v>
      </c>
      <c r="L18" s="10">
        <f>SUM(L9:L16)</f>
        <v>0</v>
      </c>
      <c r="N18" s="10">
        <f>SUM(N9:N16)</f>
        <v>0</v>
      </c>
      <c r="P18" s="10">
        <f>SUM(P9:P16)</f>
        <v>4226613780</v>
      </c>
      <c r="R18" s="10">
        <f>SUM(R9:R16)</f>
        <v>86539368</v>
      </c>
      <c r="T18" s="10">
        <f>SUM(T9:T16)</f>
        <v>4140074412</v>
      </c>
    </row>
    <row r="19" spans="2:20" ht="21.75" thickTop="1" x14ac:dyDescent="0.55000000000000004"/>
    <row r="20" spans="2:20" ht="30" x14ac:dyDescent="0.75">
      <c r="J20" s="62">
        <v>11</v>
      </c>
    </row>
  </sheetData>
  <sortState xmlns:xlrd2="http://schemas.microsoft.com/office/spreadsheetml/2017/richdata2" ref="B9:T16">
    <sortCondition descending="1" ref="T9:T16"/>
  </sortState>
  <mergeCells count="17">
    <mergeCell ref="B2:T2"/>
    <mergeCell ref="B3:T3"/>
    <mergeCell ref="B4:T4"/>
    <mergeCell ref="B18:H18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0"/>
  <sheetViews>
    <sheetView rightToLeft="1" view="pageBreakPreview" topLeftCell="A7" zoomScale="60" zoomScaleNormal="100" workbookViewId="0">
      <selection activeCell="A27" sqref="A27:XFD29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1" t="s">
        <v>130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8" ht="30" x14ac:dyDescent="0.55000000000000004">
      <c r="B3" s="111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28" ht="30" x14ac:dyDescent="0.55000000000000004">
      <c r="B4" s="111" t="s">
        <v>215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2:28" ht="61.5" customHeight="1" x14ac:dyDescent="0.55000000000000004"/>
    <row r="6" spans="2:28" s="2" customFormat="1" ht="30" x14ac:dyDescent="0.55000000000000004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10" t="s">
        <v>1</v>
      </c>
      <c r="D8" s="111" t="s">
        <v>51</v>
      </c>
      <c r="E8" s="111" t="s">
        <v>51</v>
      </c>
      <c r="F8" s="111" t="s">
        <v>51</v>
      </c>
      <c r="G8" s="111" t="s">
        <v>51</v>
      </c>
      <c r="H8" s="111" t="s">
        <v>51</v>
      </c>
      <c r="I8" s="111" t="s">
        <v>51</v>
      </c>
      <c r="J8" s="111" t="s">
        <v>51</v>
      </c>
      <c r="L8" s="111" t="s">
        <v>52</v>
      </c>
      <c r="M8" s="111" t="s">
        <v>52</v>
      </c>
      <c r="N8" s="111" t="s">
        <v>52</v>
      </c>
      <c r="O8" s="111" t="s">
        <v>52</v>
      </c>
      <c r="P8" s="111" t="s">
        <v>52</v>
      </c>
      <c r="Q8" s="111" t="s">
        <v>52</v>
      </c>
      <c r="R8" s="111" t="s">
        <v>52</v>
      </c>
    </row>
    <row r="9" spans="2:28" ht="64.5" customHeight="1" x14ac:dyDescent="0.65">
      <c r="B9" s="110" t="s">
        <v>1</v>
      </c>
      <c r="D9" s="114" t="s">
        <v>5</v>
      </c>
      <c r="E9" s="60"/>
      <c r="F9" s="114" t="s">
        <v>67</v>
      </c>
      <c r="G9" s="60"/>
      <c r="H9" s="114" t="s">
        <v>68</v>
      </c>
      <c r="I9" s="60"/>
      <c r="J9" s="114" t="s">
        <v>69</v>
      </c>
      <c r="K9" s="45"/>
      <c r="L9" s="114" t="s">
        <v>5</v>
      </c>
      <c r="M9" s="60"/>
      <c r="N9" s="114" t="s">
        <v>67</v>
      </c>
      <c r="O9" s="60"/>
      <c r="P9" s="114" t="s">
        <v>68</v>
      </c>
      <c r="Q9" s="60"/>
      <c r="R9" s="114" t="s">
        <v>69</v>
      </c>
    </row>
    <row r="10" spans="2:28" ht="21.75" customHeight="1" x14ac:dyDescent="0.55000000000000004">
      <c r="B10" s="51" t="s">
        <v>175</v>
      </c>
      <c r="D10" s="59">
        <v>780000</v>
      </c>
      <c r="F10" s="59">
        <v>15429644100</v>
      </c>
      <c r="H10" s="59">
        <v>15429644100</v>
      </c>
      <c r="J10" s="59">
        <v>0</v>
      </c>
      <c r="L10" s="59">
        <v>780000</v>
      </c>
      <c r="N10" s="59">
        <v>15429644100</v>
      </c>
      <c r="P10" s="59">
        <v>14243353613</v>
      </c>
      <c r="R10" s="59">
        <v>1186290487</v>
      </c>
    </row>
    <row r="11" spans="2:28" ht="21.75" customHeight="1" x14ac:dyDescent="0.55000000000000004">
      <c r="B11" s="4" t="s">
        <v>14</v>
      </c>
      <c r="D11" s="30">
        <v>354847</v>
      </c>
      <c r="F11" s="30">
        <v>6705504903</v>
      </c>
      <c r="H11" s="30">
        <v>6211674978</v>
      </c>
      <c r="J11" s="30">
        <v>493829925</v>
      </c>
      <c r="L11" s="30">
        <v>354847</v>
      </c>
      <c r="N11" s="30">
        <v>6705504903</v>
      </c>
      <c r="P11" s="30">
        <v>5668462061</v>
      </c>
      <c r="R11" s="30">
        <v>1037042842</v>
      </c>
    </row>
    <row r="12" spans="2:28" ht="21.75" customHeight="1" x14ac:dyDescent="0.55000000000000004">
      <c r="B12" s="4" t="s">
        <v>183</v>
      </c>
      <c r="D12" s="30">
        <v>37330</v>
      </c>
      <c r="F12" s="30">
        <v>35457072240</v>
      </c>
      <c r="H12" s="30">
        <v>35024869191</v>
      </c>
      <c r="J12" s="30">
        <v>432203049</v>
      </c>
      <c r="L12" s="30">
        <v>37330</v>
      </c>
      <c r="N12" s="30">
        <v>35457072240</v>
      </c>
      <c r="P12" s="30">
        <v>34914749000</v>
      </c>
      <c r="R12" s="30">
        <v>542323240</v>
      </c>
    </row>
    <row r="13" spans="2:28" ht="21.75" customHeight="1" x14ac:dyDescent="0.55000000000000004">
      <c r="B13" s="4" t="s">
        <v>188</v>
      </c>
      <c r="D13" s="30">
        <v>6800</v>
      </c>
      <c r="F13" s="30">
        <v>5892015878</v>
      </c>
      <c r="H13" s="30">
        <v>5982915400</v>
      </c>
      <c r="J13" s="30">
        <v>-90899521</v>
      </c>
      <c r="L13" s="30">
        <v>6800</v>
      </c>
      <c r="N13" s="30">
        <v>5892015878</v>
      </c>
      <c r="P13" s="30">
        <v>5714735607</v>
      </c>
      <c r="R13" s="30">
        <v>177280271</v>
      </c>
    </row>
    <row r="14" spans="2:28" ht="21.75" customHeight="1" x14ac:dyDescent="0.55000000000000004">
      <c r="B14" s="4" t="s">
        <v>181</v>
      </c>
      <c r="D14" s="30">
        <v>44950</v>
      </c>
      <c r="F14" s="30">
        <v>5359224747</v>
      </c>
      <c r="H14" s="30">
        <v>5026339768</v>
      </c>
      <c r="J14" s="30">
        <v>332884979</v>
      </c>
      <c r="L14" s="30">
        <v>44950</v>
      </c>
      <c r="N14" s="30">
        <v>5359224747</v>
      </c>
      <c r="P14" s="30">
        <v>5186709277</v>
      </c>
      <c r="R14" s="30">
        <v>172515470</v>
      </c>
    </row>
    <row r="15" spans="2:28" ht="21.75" customHeight="1" x14ac:dyDescent="0.55000000000000004">
      <c r="B15" s="4" t="s">
        <v>136</v>
      </c>
      <c r="D15" s="30">
        <v>60</v>
      </c>
      <c r="F15" s="30">
        <v>36980895</v>
      </c>
      <c r="H15" s="30">
        <v>37283241</v>
      </c>
      <c r="J15" s="30">
        <v>-302345</v>
      </c>
      <c r="L15" s="30">
        <v>60</v>
      </c>
      <c r="N15" s="30">
        <v>36980895</v>
      </c>
      <c r="P15" s="30">
        <v>36548596</v>
      </c>
      <c r="R15" s="30">
        <v>432299</v>
      </c>
    </row>
    <row r="16" spans="2:28" ht="21.75" customHeight="1" x14ac:dyDescent="0.55000000000000004">
      <c r="B16" s="4" t="s">
        <v>186</v>
      </c>
      <c r="D16" s="30">
        <v>5</v>
      </c>
      <c r="F16" s="30">
        <v>4924107</v>
      </c>
      <c r="H16" s="30">
        <v>4924107</v>
      </c>
      <c r="J16" s="30">
        <v>0</v>
      </c>
      <c r="L16" s="30">
        <v>5</v>
      </c>
      <c r="N16" s="30">
        <v>4924107</v>
      </c>
      <c r="P16" s="30">
        <v>4862100</v>
      </c>
      <c r="R16" s="30">
        <v>62007</v>
      </c>
    </row>
    <row r="17" spans="2:18" ht="21.75" customHeight="1" x14ac:dyDescent="0.55000000000000004">
      <c r="B17" s="4" t="s">
        <v>103</v>
      </c>
      <c r="D17" s="30">
        <v>1</v>
      </c>
      <c r="F17" s="30">
        <v>640893</v>
      </c>
      <c r="H17" s="30">
        <v>644003</v>
      </c>
      <c r="J17" s="30">
        <v>-3109</v>
      </c>
      <c r="L17" s="30">
        <v>1</v>
      </c>
      <c r="N17" s="30">
        <v>640893</v>
      </c>
      <c r="P17" s="30">
        <v>637655</v>
      </c>
      <c r="R17" s="30">
        <v>3238</v>
      </c>
    </row>
    <row r="18" spans="2:18" ht="21.75" customHeight="1" x14ac:dyDescent="0.55000000000000004">
      <c r="B18" s="4" t="s">
        <v>138</v>
      </c>
      <c r="D18" s="30">
        <v>5850</v>
      </c>
      <c r="F18" s="30">
        <v>5731960893</v>
      </c>
      <c r="H18" s="30">
        <v>5731960893</v>
      </c>
      <c r="J18" s="30">
        <v>0</v>
      </c>
      <c r="L18" s="30">
        <v>5850</v>
      </c>
      <c r="N18" s="30">
        <v>5731960893</v>
      </c>
      <c r="P18" s="30">
        <v>5734039105</v>
      </c>
      <c r="R18" s="30">
        <v>-2078211</v>
      </c>
    </row>
    <row r="19" spans="2:18" ht="21.75" customHeight="1" x14ac:dyDescent="0.55000000000000004">
      <c r="B19" s="4" t="s">
        <v>191</v>
      </c>
      <c r="D19" s="30">
        <v>4000</v>
      </c>
      <c r="F19" s="30">
        <v>2431755164</v>
      </c>
      <c r="H19" s="30">
        <v>2456118747</v>
      </c>
      <c r="J19" s="30">
        <v>-24363582</v>
      </c>
      <c r="L19" s="30">
        <v>4000</v>
      </c>
      <c r="N19" s="30">
        <v>2431755164</v>
      </c>
      <c r="P19" s="30">
        <v>2468447325</v>
      </c>
      <c r="R19" s="30">
        <v>-36692160</v>
      </c>
    </row>
    <row r="20" spans="2:18" ht="21.75" customHeight="1" x14ac:dyDescent="0.55000000000000004">
      <c r="B20" s="4" t="s">
        <v>223</v>
      </c>
      <c r="D20" s="30">
        <v>219700</v>
      </c>
      <c r="F20" s="30">
        <v>4924757301</v>
      </c>
      <c r="H20" s="30">
        <v>4967052332</v>
      </c>
      <c r="J20" s="30">
        <v>-42295030</v>
      </c>
      <c r="L20" s="30">
        <v>219700</v>
      </c>
      <c r="N20" s="30">
        <v>4924757301</v>
      </c>
      <c r="P20" s="30">
        <v>4967052332</v>
      </c>
      <c r="R20" s="30">
        <v>-42295030</v>
      </c>
    </row>
    <row r="21" spans="2:18" ht="21.75" customHeight="1" x14ac:dyDescent="0.55000000000000004">
      <c r="B21" s="4" t="s">
        <v>133</v>
      </c>
      <c r="D21" s="30">
        <v>75000</v>
      </c>
      <c r="F21" s="30">
        <v>3690410625</v>
      </c>
      <c r="H21" s="30">
        <v>3399651000</v>
      </c>
      <c r="J21" s="30">
        <v>290759625</v>
      </c>
      <c r="L21" s="30">
        <v>75000</v>
      </c>
      <c r="N21" s="30">
        <v>3690410625</v>
      </c>
      <c r="P21" s="30">
        <v>4034016183</v>
      </c>
      <c r="R21" s="30">
        <v>-343605558</v>
      </c>
    </row>
    <row r="22" spans="2:18" ht="21.75" customHeight="1" x14ac:dyDescent="0.55000000000000004">
      <c r="B22" s="4" t="s">
        <v>131</v>
      </c>
      <c r="D22" s="30">
        <v>350000</v>
      </c>
      <c r="F22" s="30">
        <v>3618342000</v>
      </c>
      <c r="H22" s="30">
        <v>3225195225</v>
      </c>
      <c r="J22" s="30">
        <v>393146775</v>
      </c>
      <c r="L22" s="30">
        <v>350000</v>
      </c>
      <c r="N22" s="30">
        <v>3618342000</v>
      </c>
      <c r="P22" s="30">
        <v>4000638041</v>
      </c>
      <c r="R22" s="30">
        <v>-382296041</v>
      </c>
    </row>
    <row r="23" spans="2:18" ht="21.75" customHeight="1" x14ac:dyDescent="0.55000000000000004">
      <c r="B23" s="4" t="s">
        <v>132</v>
      </c>
      <c r="D23" s="30">
        <v>90000</v>
      </c>
      <c r="F23" s="30">
        <v>5262301890</v>
      </c>
      <c r="H23" s="30">
        <v>5084267535</v>
      </c>
      <c r="J23" s="30">
        <v>178034355</v>
      </c>
      <c r="L23" s="30">
        <v>90000</v>
      </c>
      <c r="N23" s="30">
        <v>5262301890</v>
      </c>
      <c r="P23" s="30">
        <v>5968033190</v>
      </c>
      <c r="R23" s="30">
        <v>-705731300</v>
      </c>
    </row>
    <row r="24" spans="2:18" ht="21.75" customHeight="1" x14ac:dyDescent="0.55000000000000004">
      <c r="B24" s="4" t="s">
        <v>17</v>
      </c>
      <c r="D24" s="30">
        <v>250368</v>
      </c>
      <c r="F24" s="30">
        <v>6172182097</v>
      </c>
      <c r="H24" s="30">
        <v>5363327589</v>
      </c>
      <c r="J24" s="30">
        <v>808854508</v>
      </c>
      <c r="L24" s="30">
        <v>250368</v>
      </c>
      <c r="N24" s="30">
        <v>6172182097</v>
      </c>
      <c r="P24" s="30">
        <v>7130363592</v>
      </c>
      <c r="R24" s="30">
        <v>-958181494</v>
      </c>
    </row>
    <row r="25" spans="2:18" ht="21.75" customHeight="1" x14ac:dyDescent="0.55000000000000004">
      <c r="B25" s="4" t="s">
        <v>16</v>
      </c>
      <c r="D25" s="30">
        <v>1505534</v>
      </c>
      <c r="F25" s="30">
        <v>7452948842</v>
      </c>
      <c r="H25" s="30">
        <v>7309277539</v>
      </c>
      <c r="J25" s="30">
        <v>143671303</v>
      </c>
      <c r="L25" s="30">
        <v>1505534</v>
      </c>
      <c r="N25" s="30">
        <v>7452948842</v>
      </c>
      <c r="P25" s="30">
        <v>8442737797</v>
      </c>
      <c r="R25" s="30">
        <v>-989788954</v>
      </c>
    </row>
    <row r="26" spans="2:18" ht="21.75" customHeight="1" x14ac:dyDescent="0.55000000000000004">
      <c r="B26" s="4" t="s">
        <v>134</v>
      </c>
      <c r="D26" s="30">
        <v>390000</v>
      </c>
      <c r="F26" s="30">
        <v>3345674085</v>
      </c>
      <c r="H26" s="30">
        <v>2367979062</v>
      </c>
      <c r="J26" s="30">
        <v>977695023</v>
      </c>
      <c r="L26" s="30">
        <v>390000</v>
      </c>
      <c r="N26" s="30">
        <v>3345674085</v>
      </c>
      <c r="P26" s="30">
        <v>4352470324</v>
      </c>
      <c r="R26" s="30">
        <v>-1006796239</v>
      </c>
    </row>
    <row r="27" spans="2:18" ht="21.75" customHeight="1" x14ac:dyDescent="0.55000000000000004">
      <c r="D27" s="30"/>
      <c r="F27" s="30"/>
      <c r="H27" s="30"/>
      <c r="J27" s="30"/>
      <c r="L27" s="30"/>
      <c r="N27" s="30"/>
      <c r="P27" s="30"/>
      <c r="R27" s="30"/>
    </row>
    <row r="28" spans="2:18" ht="21.75" thickBot="1" x14ac:dyDescent="0.6">
      <c r="B28" s="53" t="s">
        <v>87</v>
      </c>
      <c r="D28" s="54">
        <f>SUM(D10:D26)</f>
        <v>4114445</v>
      </c>
      <c r="F28" s="54">
        <f>SUM(F10:F26)</f>
        <v>111516340660</v>
      </c>
      <c r="H28" s="54">
        <f>SUM(H10:H26)</f>
        <v>107623124710</v>
      </c>
      <c r="J28" s="54">
        <f>SUM(J10:J26)</f>
        <v>3893215955</v>
      </c>
      <c r="L28" s="54">
        <f>SUM(L10:L26)</f>
        <v>4114445</v>
      </c>
      <c r="N28" s="54">
        <f>SUM(N10:N26)</f>
        <v>111516340660</v>
      </c>
      <c r="P28" s="54">
        <f>SUM(P10:P26)</f>
        <v>112867855798</v>
      </c>
      <c r="R28" s="54">
        <f>SUM(R10:R26)</f>
        <v>-1351515133</v>
      </c>
    </row>
    <row r="29" spans="2:18" ht="21.75" thickTop="1" x14ac:dyDescent="0.55000000000000004"/>
    <row r="30" spans="2:18" ht="30" x14ac:dyDescent="0.75">
      <c r="J30" s="67">
        <v>12</v>
      </c>
    </row>
  </sheetData>
  <sortState xmlns:xlrd2="http://schemas.microsoft.com/office/spreadsheetml/2017/richdata2" ref="B10:R26">
    <sortCondition descending="1" ref="R10:R2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0"/>
  <sheetViews>
    <sheetView rightToLeft="1" view="pageBreakPreview" topLeftCell="A4" zoomScale="60" zoomScaleNormal="100" workbookViewId="0">
      <selection activeCell="A37" sqref="A37:XFD37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9" t="s">
        <v>130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28" ht="30" x14ac:dyDescent="0.55000000000000004">
      <c r="B3" s="109" t="s">
        <v>49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2:28" ht="30" x14ac:dyDescent="0.55000000000000004">
      <c r="B4" s="109" t="s">
        <v>215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6" spans="2:28" ht="30" x14ac:dyDescent="0.55000000000000004">
      <c r="B6" s="14" t="s">
        <v>123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2" t="s">
        <v>1</v>
      </c>
      <c r="D8" s="109" t="s">
        <v>51</v>
      </c>
      <c r="E8" s="109" t="s">
        <v>51</v>
      </c>
      <c r="F8" s="109" t="s">
        <v>51</v>
      </c>
      <c r="G8" s="109" t="s">
        <v>51</v>
      </c>
      <c r="H8" s="109" t="s">
        <v>51</v>
      </c>
      <c r="I8" s="109" t="s">
        <v>51</v>
      </c>
      <c r="J8" s="109" t="s">
        <v>51</v>
      </c>
      <c r="L8" s="109" t="s">
        <v>52</v>
      </c>
      <c r="M8" s="109" t="s">
        <v>52</v>
      </c>
      <c r="N8" s="109" t="s">
        <v>52</v>
      </c>
      <c r="O8" s="109" t="s">
        <v>52</v>
      </c>
      <c r="P8" s="109" t="s">
        <v>52</v>
      </c>
      <c r="Q8" s="109" t="s">
        <v>52</v>
      </c>
      <c r="R8" s="109" t="s">
        <v>52</v>
      </c>
    </row>
    <row r="9" spans="2:28" s="4" customFormat="1" ht="63" customHeight="1" x14ac:dyDescent="0.55000000000000004">
      <c r="B9" s="132" t="s">
        <v>1</v>
      </c>
      <c r="D9" s="112" t="s">
        <v>5</v>
      </c>
      <c r="E9" s="51"/>
      <c r="F9" s="112" t="s">
        <v>67</v>
      </c>
      <c r="G9" s="51"/>
      <c r="H9" s="112" t="s">
        <v>68</v>
      </c>
      <c r="I9" s="51"/>
      <c r="J9" s="112" t="s">
        <v>70</v>
      </c>
      <c r="L9" s="112" t="s">
        <v>5</v>
      </c>
      <c r="M9" s="51"/>
      <c r="N9" s="112" t="s">
        <v>67</v>
      </c>
      <c r="O9" s="51"/>
      <c r="P9" s="112" t="s">
        <v>68</v>
      </c>
      <c r="Q9" s="51"/>
      <c r="R9" s="112" t="s">
        <v>70</v>
      </c>
    </row>
    <row r="10" spans="2:28" x14ac:dyDescent="0.55000000000000004">
      <c r="B10" s="47" t="s">
        <v>65</v>
      </c>
      <c r="D10" s="9">
        <v>0</v>
      </c>
      <c r="F10" s="9">
        <v>0</v>
      </c>
      <c r="H10" s="9">
        <v>0</v>
      </c>
      <c r="J10" s="9">
        <v>0</v>
      </c>
      <c r="L10" s="9">
        <v>421288</v>
      </c>
      <c r="N10" s="9">
        <v>8183745386</v>
      </c>
      <c r="P10" s="9">
        <v>6646059808</v>
      </c>
      <c r="R10" s="9">
        <v>1537685578</v>
      </c>
    </row>
    <row r="11" spans="2:28" x14ac:dyDescent="0.55000000000000004">
      <c r="B11" s="2" t="s">
        <v>127</v>
      </c>
      <c r="D11" s="3">
        <v>0</v>
      </c>
      <c r="F11" s="3">
        <v>0</v>
      </c>
      <c r="H11" s="3">
        <v>0</v>
      </c>
      <c r="J11" s="3">
        <v>0</v>
      </c>
      <c r="L11" s="3">
        <v>22300</v>
      </c>
      <c r="N11" s="3">
        <v>14155894782</v>
      </c>
      <c r="P11" s="3">
        <v>12992659073</v>
      </c>
      <c r="R11" s="3">
        <v>1163235709</v>
      </c>
    </row>
    <row r="12" spans="2:28" x14ac:dyDescent="0.55000000000000004">
      <c r="B12" s="2" t="s">
        <v>107</v>
      </c>
      <c r="D12" s="3">
        <v>0</v>
      </c>
      <c r="F12" s="3">
        <v>0</v>
      </c>
      <c r="H12" s="3">
        <v>0</v>
      </c>
      <c r="J12" s="3">
        <v>0</v>
      </c>
      <c r="L12" s="3">
        <v>61100</v>
      </c>
      <c r="N12" s="3">
        <v>58987906507</v>
      </c>
      <c r="P12" s="3">
        <v>58039514687</v>
      </c>
      <c r="R12" s="3">
        <v>948391820</v>
      </c>
    </row>
    <row r="13" spans="2:28" x14ac:dyDescent="0.55000000000000004">
      <c r="B13" s="2" t="s">
        <v>105</v>
      </c>
      <c r="D13" s="3">
        <v>0</v>
      </c>
      <c r="F13" s="3">
        <v>0</v>
      </c>
      <c r="H13" s="3">
        <v>0</v>
      </c>
      <c r="J13" s="3">
        <v>0</v>
      </c>
      <c r="L13" s="3">
        <v>37200</v>
      </c>
      <c r="N13" s="3">
        <v>24165285268</v>
      </c>
      <c r="P13" s="3">
        <v>23363468649</v>
      </c>
      <c r="R13" s="3">
        <v>801816619</v>
      </c>
    </row>
    <row r="14" spans="2:28" x14ac:dyDescent="0.55000000000000004">
      <c r="B14" s="2" t="s">
        <v>136</v>
      </c>
      <c r="D14" s="3">
        <v>0</v>
      </c>
      <c r="F14" s="3">
        <v>0</v>
      </c>
      <c r="H14" s="3">
        <v>0</v>
      </c>
      <c r="J14" s="3">
        <v>0</v>
      </c>
      <c r="L14" s="3">
        <v>29900</v>
      </c>
      <c r="N14" s="3">
        <v>18394462443</v>
      </c>
      <c r="P14" s="3">
        <v>17694612192</v>
      </c>
      <c r="R14" s="3">
        <v>699850251</v>
      </c>
    </row>
    <row r="15" spans="2:28" x14ac:dyDescent="0.55000000000000004">
      <c r="B15" s="2" t="s">
        <v>103</v>
      </c>
      <c r="D15" s="3">
        <v>0</v>
      </c>
      <c r="F15" s="3">
        <v>0</v>
      </c>
      <c r="H15" s="3">
        <v>0</v>
      </c>
      <c r="J15" s="3">
        <v>0</v>
      </c>
      <c r="L15" s="3">
        <v>42800</v>
      </c>
      <c r="N15" s="3">
        <v>27475170229</v>
      </c>
      <c r="P15" s="3">
        <v>26788459115</v>
      </c>
      <c r="R15" s="3">
        <v>686711114</v>
      </c>
    </row>
    <row r="16" spans="2:28" x14ac:dyDescent="0.55000000000000004">
      <c r="B16" s="2" t="s">
        <v>71</v>
      </c>
      <c r="D16" s="3">
        <v>0</v>
      </c>
      <c r="F16" s="3">
        <v>0</v>
      </c>
      <c r="H16" s="3">
        <v>0</v>
      </c>
      <c r="J16" s="3">
        <v>0</v>
      </c>
      <c r="L16" s="3">
        <v>107000</v>
      </c>
      <c r="N16" s="3">
        <v>4013526597</v>
      </c>
      <c r="P16" s="3">
        <v>3456808875</v>
      </c>
      <c r="R16" s="3">
        <v>556717722</v>
      </c>
    </row>
    <row r="17" spans="2:18" x14ac:dyDescent="0.55000000000000004">
      <c r="B17" s="2" t="s">
        <v>186</v>
      </c>
      <c r="D17" s="3">
        <v>0</v>
      </c>
      <c r="F17" s="3">
        <v>0</v>
      </c>
      <c r="H17" s="3">
        <v>0</v>
      </c>
      <c r="J17" s="3">
        <v>0</v>
      </c>
      <c r="L17" s="3">
        <v>35900</v>
      </c>
      <c r="N17" s="3">
        <v>35355090731</v>
      </c>
      <c r="P17" s="3">
        <v>34909878000</v>
      </c>
      <c r="R17" s="3">
        <v>445212731</v>
      </c>
    </row>
    <row r="18" spans="2:18" x14ac:dyDescent="0.55000000000000004">
      <c r="B18" s="2" t="s">
        <v>129</v>
      </c>
      <c r="D18" s="3">
        <v>0</v>
      </c>
      <c r="F18" s="3">
        <v>0</v>
      </c>
      <c r="H18" s="3">
        <v>0</v>
      </c>
      <c r="J18" s="3">
        <v>0</v>
      </c>
      <c r="L18" s="3">
        <v>38763</v>
      </c>
      <c r="N18" s="3">
        <v>3052918905</v>
      </c>
      <c r="P18" s="3">
        <v>2638696023</v>
      </c>
      <c r="R18" s="3">
        <v>414222882</v>
      </c>
    </row>
    <row r="19" spans="2:18" x14ac:dyDescent="0.55000000000000004">
      <c r="B19" s="2" t="s">
        <v>106</v>
      </c>
      <c r="D19" s="3">
        <v>0</v>
      </c>
      <c r="F19" s="3">
        <v>0</v>
      </c>
      <c r="H19" s="3">
        <v>0</v>
      </c>
      <c r="J19" s="3">
        <v>0</v>
      </c>
      <c r="L19" s="3">
        <v>6000</v>
      </c>
      <c r="N19" s="3">
        <v>3820307445</v>
      </c>
      <c r="P19" s="3">
        <v>3471805522</v>
      </c>
      <c r="R19" s="3">
        <v>348501923</v>
      </c>
    </row>
    <row r="20" spans="2:18" x14ac:dyDescent="0.55000000000000004">
      <c r="B20" s="2" t="s">
        <v>169</v>
      </c>
      <c r="D20" s="3">
        <v>0</v>
      </c>
      <c r="F20" s="3">
        <v>0</v>
      </c>
      <c r="H20" s="3">
        <v>0</v>
      </c>
      <c r="J20" s="3">
        <v>0</v>
      </c>
      <c r="L20" s="3">
        <v>8820</v>
      </c>
      <c r="N20" s="3">
        <v>8820000000</v>
      </c>
      <c r="P20" s="3">
        <v>8540621731</v>
      </c>
      <c r="R20" s="3">
        <v>279378269</v>
      </c>
    </row>
    <row r="21" spans="2:18" x14ac:dyDescent="0.55000000000000004">
      <c r="B21" s="2" t="s">
        <v>175</v>
      </c>
      <c r="D21" s="3">
        <v>0</v>
      </c>
      <c r="F21" s="3">
        <v>0</v>
      </c>
      <c r="H21" s="3">
        <v>0</v>
      </c>
      <c r="J21" s="3">
        <v>0</v>
      </c>
      <c r="L21" s="3">
        <v>310460</v>
      </c>
      <c r="N21" s="3">
        <v>5875982457</v>
      </c>
      <c r="P21" s="3">
        <v>5669219952</v>
      </c>
      <c r="R21" s="3">
        <v>206762505</v>
      </c>
    </row>
    <row r="22" spans="2:18" x14ac:dyDescent="0.55000000000000004">
      <c r="B22" s="2" t="s">
        <v>15</v>
      </c>
      <c r="D22" s="3">
        <v>0</v>
      </c>
      <c r="F22" s="3">
        <v>0</v>
      </c>
      <c r="H22" s="3">
        <v>0</v>
      </c>
      <c r="J22" s="3">
        <v>0</v>
      </c>
      <c r="L22" s="3">
        <v>206830</v>
      </c>
      <c r="N22" s="3">
        <v>4540053514</v>
      </c>
      <c r="P22" s="3">
        <v>4424498259</v>
      </c>
      <c r="R22" s="3">
        <v>115555255</v>
      </c>
    </row>
    <row r="23" spans="2:18" x14ac:dyDescent="0.55000000000000004">
      <c r="B23" s="2" t="s">
        <v>188</v>
      </c>
      <c r="D23" s="3">
        <v>0</v>
      </c>
      <c r="F23" s="3">
        <v>0</v>
      </c>
      <c r="H23" s="3">
        <v>0</v>
      </c>
      <c r="J23" s="3">
        <v>0</v>
      </c>
      <c r="L23" s="3">
        <v>5000</v>
      </c>
      <c r="N23" s="3">
        <v>4306219357</v>
      </c>
      <c r="P23" s="3">
        <v>4202011475</v>
      </c>
      <c r="R23" s="3">
        <v>104207882</v>
      </c>
    </row>
    <row r="24" spans="2:18" x14ac:dyDescent="0.55000000000000004">
      <c r="B24" s="2" t="s">
        <v>170</v>
      </c>
      <c r="D24" s="3">
        <v>0</v>
      </c>
      <c r="F24" s="3">
        <v>0</v>
      </c>
      <c r="H24" s="3">
        <v>0</v>
      </c>
      <c r="J24" s="3">
        <v>0</v>
      </c>
      <c r="L24" s="3">
        <v>6170</v>
      </c>
      <c r="N24" s="3">
        <v>5816107488</v>
      </c>
      <c r="P24" s="3">
        <v>5742858718</v>
      </c>
      <c r="R24" s="3">
        <v>73248770</v>
      </c>
    </row>
    <row r="25" spans="2:18" x14ac:dyDescent="0.55000000000000004">
      <c r="B25" s="2" t="s">
        <v>171</v>
      </c>
      <c r="D25" s="3">
        <v>0</v>
      </c>
      <c r="F25" s="3">
        <v>0</v>
      </c>
      <c r="H25" s="3">
        <v>0</v>
      </c>
      <c r="J25" s="3">
        <v>0</v>
      </c>
      <c r="L25" s="3">
        <v>150000</v>
      </c>
      <c r="N25" s="3">
        <v>3580071108</v>
      </c>
      <c r="P25" s="3">
        <v>3521919150</v>
      </c>
      <c r="R25" s="3">
        <v>58151958</v>
      </c>
    </row>
    <row r="26" spans="2:18" x14ac:dyDescent="0.55000000000000004">
      <c r="B26" s="2" t="s">
        <v>141</v>
      </c>
      <c r="D26" s="3">
        <v>0</v>
      </c>
      <c r="F26" s="3">
        <v>0</v>
      </c>
      <c r="H26" s="3">
        <v>0</v>
      </c>
      <c r="J26" s="3">
        <v>0</v>
      </c>
      <c r="L26" s="3">
        <v>6700</v>
      </c>
      <c r="N26" s="3">
        <v>4466905234</v>
      </c>
      <c r="P26" s="3">
        <v>4445419566</v>
      </c>
      <c r="R26" s="3">
        <v>21485668</v>
      </c>
    </row>
    <row r="27" spans="2:18" x14ac:dyDescent="0.55000000000000004">
      <c r="B27" s="2" t="s">
        <v>135</v>
      </c>
      <c r="D27" s="3">
        <v>0</v>
      </c>
      <c r="F27" s="3">
        <v>0</v>
      </c>
      <c r="H27" s="3">
        <v>0</v>
      </c>
      <c r="J27" s="3">
        <v>0</v>
      </c>
      <c r="L27" s="3">
        <v>1900</v>
      </c>
      <c r="N27" s="3">
        <v>1900000000</v>
      </c>
      <c r="P27" s="3">
        <v>1881720995</v>
      </c>
      <c r="R27" s="3">
        <v>18279005</v>
      </c>
    </row>
    <row r="28" spans="2:18" x14ac:dyDescent="0.55000000000000004">
      <c r="B28" s="2" t="s">
        <v>172</v>
      </c>
      <c r="D28" s="3">
        <v>0</v>
      </c>
      <c r="F28" s="3">
        <v>0</v>
      </c>
      <c r="H28" s="3">
        <v>0</v>
      </c>
      <c r="J28" s="3">
        <v>0</v>
      </c>
      <c r="L28" s="3">
        <v>24261</v>
      </c>
      <c r="N28" s="3">
        <v>99290662</v>
      </c>
      <c r="P28" s="3">
        <v>85276463</v>
      </c>
      <c r="R28" s="3">
        <v>14014199</v>
      </c>
    </row>
    <row r="29" spans="2:18" x14ac:dyDescent="0.55000000000000004">
      <c r="B29" s="2" t="s">
        <v>195</v>
      </c>
      <c r="D29" s="3">
        <v>0</v>
      </c>
      <c r="F29" s="3">
        <v>0</v>
      </c>
      <c r="H29" s="3">
        <v>0</v>
      </c>
      <c r="J29" s="3">
        <v>0</v>
      </c>
      <c r="L29" s="3">
        <v>3700</v>
      </c>
      <c r="N29" s="3">
        <v>2546802317</v>
      </c>
      <c r="P29" s="3">
        <v>2543533925</v>
      </c>
      <c r="R29" s="3">
        <v>3268392</v>
      </c>
    </row>
    <row r="30" spans="2:18" x14ac:dyDescent="0.55000000000000004">
      <c r="B30" s="2" t="s">
        <v>194</v>
      </c>
      <c r="D30" s="3">
        <v>0</v>
      </c>
      <c r="F30" s="3">
        <v>0</v>
      </c>
      <c r="H30" s="3">
        <v>0</v>
      </c>
      <c r="J30" s="3">
        <v>0</v>
      </c>
      <c r="L30" s="3">
        <v>500</v>
      </c>
      <c r="N30" s="3">
        <v>336630978</v>
      </c>
      <c r="P30" s="3">
        <v>336103907</v>
      </c>
      <c r="R30" s="3">
        <v>527071</v>
      </c>
    </row>
    <row r="31" spans="2:18" x14ac:dyDescent="0.55000000000000004">
      <c r="B31" s="2" t="s">
        <v>176</v>
      </c>
      <c r="D31" s="3">
        <v>0</v>
      </c>
      <c r="F31" s="3">
        <v>0</v>
      </c>
      <c r="H31" s="3">
        <v>0</v>
      </c>
      <c r="J31" s="3">
        <v>0</v>
      </c>
      <c r="L31" s="3">
        <v>700</v>
      </c>
      <c r="N31" s="3">
        <v>420833712</v>
      </c>
      <c r="P31" s="3">
        <v>420573213</v>
      </c>
      <c r="R31" s="3">
        <v>260499</v>
      </c>
    </row>
    <row r="32" spans="2:18" x14ac:dyDescent="0.55000000000000004">
      <c r="B32" s="2" t="s">
        <v>191</v>
      </c>
      <c r="D32" s="3">
        <v>0</v>
      </c>
      <c r="F32" s="3">
        <v>0</v>
      </c>
      <c r="H32" s="3">
        <v>0</v>
      </c>
      <c r="J32" s="3">
        <v>0</v>
      </c>
      <c r="L32" s="3">
        <v>4100</v>
      </c>
      <c r="N32" s="3">
        <v>2519021350</v>
      </c>
      <c r="P32" s="3">
        <v>2530158507</v>
      </c>
      <c r="R32" s="3">
        <v>-11137157</v>
      </c>
    </row>
    <row r="33" spans="2:18" x14ac:dyDescent="0.55000000000000004">
      <c r="B33" s="2" t="s">
        <v>13</v>
      </c>
      <c r="D33" s="3">
        <v>0</v>
      </c>
      <c r="F33" s="3">
        <v>0</v>
      </c>
      <c r="H33" s="3">
        <v>0</v>
      </c>
      <c r="J33" s="3">
        <v>0</v>
      </c>
      <c r="L33" s="3">
        <v>40327</v>
      </c>
      <c r="N33" s="3">
        <v>463435874</v>
      </c>
      <c r="P33" s="3">
        <v>480242911</v>
      </c>
      <c r="R33" s="3">
        <v>-16807037</v>
      </c>
    </row>
    <row r="34" spans="2:18" x14ac:dyDescent="0.55000000000000004">
      <c r="B34" s="2" t="s">
        <v>182</v>
      </c>
      <c r="D34" s="3">
        <v>227158</v>
      </c>
      <c r="F34" s="3">
        <v>4968102273</v>
      </c>
      <c r="H34" s="3">
        <v>5198331334</v>
      </c>
      <c r="J34" s="3">
        <v>-230229061</v>
      </c>
      <c r="L34" s="3">
        <v>227158</v>
      </c>
      <c r="N34" s="3">
        <v>4968102273</v>
      </c>
      <c r="P34" s="3">
        <v>5198331334</v>
      </c>
      <c r="R34" s="3">
        <v>-230229061</v>
      </c>
    </row>
    <row r="35" spans="2:18" x14ac:dyDescent="0.55000000000000004">
      <c r="B35" s="2" t="s">
        <v>134</v>
      </c>
      <c r="D35" s="3">
        <v>150000</v>
      </c>
      <c r="F35" s="3">
        <v>1265922675</v>
      </c>
      <c r="H35" s="3">
        <v>1674027048</v>
      </c>
      <c r="J35" s="3">
        <v>-408104373</v>
      </c>
      <c r="L35" s="3">
        <v>150000</v>
      </c>
      <c r="N35" s="3">
        <v>1265922675</v>
      </c>
      <c r="P35" s="3">
        <v>1674027048</v>
      </c>
      <c r="R35" s="3">
        <v>-408104373</v>
      </c>
    </row>
    <row r="36" spans="2:18" x14ac:dyDescent="0.55000000000000004">
      <c r="B36" s="2" t="s">
        <v>16</v>
      </c>
      <c r="D36" s="3">
        <v>0</v>
      </c>
      <c r="F36" s="3">
        <v>0</v>
      </c>
      <c r="H36" s="3">
        <v>0</v>
      </c>
      <c r="J36" s="3">
        <v>0</v>
      </c>
      <c r="L36" s="3">
        <v>3400000</v>
      </c>
      <c r="N36" s="3">
        <v>16682147262</v>
      </c>
      <c r="P36" s="3">
        <v>19066529563</v>
      </c>
      <c r="R36" s="3">
        <v>-2384382301</v>
      </c>
    </row>
    <row r="37" spans="2:18" x14ac:dyDescent="0.55000000000000004">
      <c r="D37" s="3"/>
      <c r="F37" s="3"/>
      <c r="H37" s="3"/>
      <c r="J37" s="3"/>
      <c r="L37" s="3"/>
      <c r="N37" s="3"/>
      <c r="P37" s="3"/>
      <c r="R37" s="3"/>
    </row>
    <row r="38" spans="2:18" ht="21.75" thickBot="1" x14ac:dyDescent="0.6">
      <c r="B38" s="33" t="s">
        <v>87</v>
      </c>
      <c r="D38" s="10">
        <f>SUM(D10:D36)</f>
        <v>377158</v>
      </c>
      <c r="F38" s="10">
        <f>SUM(F10:F36)</f>
        <v>6234024948</v>
      </c>
      <c r="H38" s="10">
        <f>SUM(H10:H36)</f>
        <v>6872358382</v>
      </c>
      <c r="J38" s="10">
        <f>SUM(J10:J36)</f>
        <v>-638333434</v>
      </c>
      <c r="L38" s="10">
        <f>SUM(L10:L36)</f>
        <v>5348877</v>
      </c>
      <c r="N38" s="10">
        <f>SUM(N10:N36)</f>
        <v>266211834554</v>
      </c>
      <c r="P38" s="10">
        <f>SUM(P10:P36)</f>
        <v>260765008661</v>
      </c>
      <c r="R38" s="10">
        <f>SUM(R10:R36)</f>
        <v>5446825893</v>
      </c>
    </row>
    <row r="39" spans="2:18" ht="21.75" thickTop="1" x14ac:dyDescent="0.55000000000000004"/>
    <row r="40" spans="2:18" ht="26.25" x14ac:dyDescent="0.65">
      <c r="J40" s="28">
        <v>13</v>
      </c>
    </row>
  </sheetData>
  <sortState xmlns:xlrd2="http://schemas.microsoft.com/office/spreadsheetml/2017/richdata2" ref="B10:R36">
    <sortCondition descending="1" ref="R10:R36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0"/>
  <sheetViews>
    <sheetView rightToLeft="1" view="pageBreakPreview" zoomScale="60" zoomScaleNormal="100" workbookViewId="0">
      <selection activeCell="A27" sqref="A27:XFD29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9" t="s">
        <v>130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7"/>
      <c r="R2" s="17"/>
      <c r="S2" s="17"/>
      <c r="T2" s="17"/>
      <c r="U2" s="17"/>
    </row>
    <row r="3" spans="2:28" ht="30" x14ac:dyDescent="0.6">
      <c r="B3" s="109" t="s">
        <v>49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7"/>
      <c r="R3" s="17"/>
    </row>
    <row r="4" spans="2:28" ht="30" x14ac:dyDescent="0.6">
      <c r="B4" s="109" t="s">
        <v>215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7"/>
      <c r="R4" s="17"/>
    </row>
    <row r="6" spans="2:28" s="2" customFormat="1" ht="30" x14ac:dyDescent="0.55000000000000004">
      <c r="B6" s="14" t="s">
        <v>124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10" t="s">
        <v>53</v>
      </c>
      <c r="D7" s="111" t="s">
        <v>51</v>
      </c>
      <c r="E7" s="111" t="s">
        <v>51</v>
      </c>
      <c r="F7" s="111" t="s">
        <v>51</v>
      </c>
      <c r="G7" s="111" t="s">
        <v>51</v>
      </c>
      <c r="H7" s="111" t="s">
        <v>51</v>
      </c>
      <c r="I7" s="111" t="s">
        <v>51</v>
      </c>
      <c r="J7" s="111" t="s">
        <v>51</v>
      </c>
      <c r="L7" s="111" t="s">
        <v>52</v>
      </c>
      <c r="M7" s="111" t="s">
        <v>52</v>
      </c>
      <c r="N7" s="111" t="s">
        <v>52</v>
      </c>
      <c r="O7" s="111" t="s">
        <v>52</v>
      </c>
      <c r="P7" s="111" t="s">
        <v>52</v>
      </c>
      <c r="Q7" s="111" t="s">
        <v>52</v>
      </c>
      <c r="R7" s="111" t="s">
        <v>52</v>
      </c>
    </row>
    <row r="8" spans="2:28" s="57" customFormat="1" ht="63" customHeight="1" x14ac:dyDescent="0.75">
      <c r="B8" s="110" t="s">
        <v>53</v>
      </c>
      <c r="D8" s="144" t="s">
        <v>76</v>
      </c>
      <c r="E8" s="58"/>
      <c r="F8" s="144" t="s">
        <v>73</v>
      </c>
      <c r="G8" s="58"/>
      <c r="H8" s="144" t="s">
        <v>74</v>
      </c>
      <c r="I8" s="58"/>
      <c r="J8" s="144" t="s">
        <v>77</v>
      </c>
      <c r="L8" s="144" t="s">
        <v>76</v>
      </c>
      <c r="M8" s="58"/>
      <c r="N8" s="144" t="s">
        <v>73</v>
      </c>
      <c r="O8" s="58"/>
      <c r="P8" s="144" t="s">
        <v>74</v>
      </c>
      <c r="Q8" s="58"/>
      <c r="R8" s="144" t="s">
        <v>77</v>
      </c>
    </row>
    <row r="9" spans="2:28" ht="21.75" x14ac:dyDescent="0.6">
      <c r="B9" s="51" t="s">
        <v>107</v>
      </c>
      <c r="C9" s="4"/>
      <c r="D9" s="59">
        <v>0</v>
      </c>
      <c r="E9" s="4"/>
      <c r="F9" s="59">
        <v>0</v>
      </c>
      <c r="G9" s="4"/>
      <c r="H9" s="59">
        <v>0</v>
      </c>
      <c r="I9" s="4"/>
      <c r="J9" s="59">
        <v>0</v>
      </c>
      <c r="K9" s="4"/>
      <c r="L9" s="59">
        <v>6177542225</v>
      </c>
      <c r="M9" s="4"/>
      <c r="N9" s="59">
        <v>0</v>
      </c>
      <c r="O9" s="4"/>
      <c r="P9" s="59">
        <v>948391820</v>
      </c>
      <c r="Q9" s="4"/>
      <c r="R9" s="59">
        <v>7125934045</v>
      </c>
    </row>
    <row r="10" spans="2:28" ht="21.75" x14ac:dyDescent="0.6">
      <c r="B10" s="4" t="s">
        <v>183</v>
      </c>
      <c r="C10" s="4"/>
      <c r="D10" s="30">
        <v>539853165</v>
      </c>
      <c r="E10" s="4"/>
      <c r="F10" s="30">
        <v>432203049</v>
      </c>
      <c r="G10" s="4"/>
      <c r="H10" s="30">
        <v>0</v>
      </c>
      <c r="I10" s="4"/>
      <c r="J10" s="30">
        <v>972056214</v>
      </c>
      <c r="K10" s="4"/>
      <c r="L10" s="30">
        <v>1453102467</v>
      </c>
      <c r="M10" s="4"/>
      <c r="N10" s="30">
        <v>542323240</v>
      </c>
      <c r="O10" s="4"/>
      <c r="P10" s="30">
        <v>0</v>
      </c>
      <c r="Q10" s="4"/>
      <c r="R10" s="30">
        <v>1995425707</v>
      </c>
    </row>
    <row r="11" spans="2:28" ht="21.75" x14ac:dyDescent="0.6">
      <c r="B11" s="4" t="s">
        <v>186</v>
      </c>
      <c r="C11" s="4"/>
      <c r="D11" s="30">
        <v>72309</v>
      </c>
      <c r="E11" s="4"/>
      <c r="F11" s="30">
        <v>0</v>
      </c>
      <c r="G11" s="4"/>
      <c r="H11" s="30">
        <v>0</v>
      </c>
      <c r="I11" s="4"/>
      <c r="J11" s="30">
        <v>72309</v>
      </c>
      <c r="K11" s="4"/>
      <c r="L11" s="30">
        <v>810440910</v>
      </c>
      <c r="M11" s="4"/>
      <c r="N11" s="30">
        <v>62007</v>
      </c>
      <c r="O11" s="4"/>
      <c r="P11" s="30">
        <v>445212731</v>
      </c>
      <c r="Q11" s="4"/>
      <c r="R11" s="30">
        <v>1255715648</v>
      </c>
    </row>
    <row r="12" spans="2:28" ht="21.75" x14ac:dyDescent="0.6">
      <c r="B12" s="4" t="s">
        <v>127</v>
      </c>
      <c r="C12" s="4"/>
      <c r="D12" s="30">
        <v>0</v>
      </c>
      <c r="E12" s="4"/>
      <c r="F12" s="30">
        <v>0</v>
      </c>
      <c r="G12" s="4"/>
      <c r="H12" s="30">
        <v>0</v>
      </c>
      <c r="I12" s="4"/>
      <c r="J12" s="30">
        <v>0</v>
      </c>
      <c r="K12" s="4"/>
      <c r="L12" s="30">
        <v>0</v>
      </c>
      <c r="M12" s="4"/>
      <c r="N12" s="30">
        <v>0</v>
      </c>
      <c r="O12" s="4"/>
      <c r="P12" s="30">
        <v>1163235709</v>
      </c>
      <c r="Q12" s="4"/>
      <c r="R12" s="30">
        <v>1163235709</v>
      </c>
    </row>
    <row r="13" spans="2:28" ht="21.75" x14ac:dyDescent="0.6">
      <c r="B13" s="4" t="s">
        <v>105</v>
      </c>
      <c r="C13" s="4"/>
      <c r="D13" s="30">
        <v>0</v>
      </c>
      <c r="E13" s="4"/>
      <c r="F13" s="30">
        <v>0</v>
      </c>
      <c r="G13" s="4"/>
      <c r="H13" s="30">
        <v>0</v>
      </c>
      <c r="I13" s="4"/>
      <c r="J13" s="30">
        <v>0</v>
      </c>
      <c r="K13" s="4"/>
      <c r="L13" s="30">
        <v>0</v>
      </c>
      <c r="M13" s="4"/>
      <c r="N13" s="30">
        <v>0</v>
      </c>
      <c r="O13" s="4"/>
      <c r="P13" s="30">
        <v>801816619</v>
      </c>
      <c r="Q13" s="4"/>
      <c r="R13" s="30">
        <v>801816619</v>
      </c>
    </row>
    <row r="14" spans="2:28" ht="21.75" x14ac:dyDescent="0.6">
      <c r="B14" s="4" t="s">
        <v>136</v>
      </c>
      <c r="C14" s="4"/>
      <c r="D14" s="30">
        <v>0</v>
      </c>
      <c r="E14" s="4"/>
      <c r="F14" s="30">
        <v>-302345</v>
      </c>
      <c r="G14" s="4"/>
      <c r="H14" s="30">
        <v>0</v>
      </c>
      <c r="I14" s="4"/>
      <c r="J14" s="30">
        <v>-302345</v>
      </c>
      <c r="K14" s="4"/>
      <c r="L14" s="30">
        <v>0</v>
      </c>
      <c r="M14" s="4"/>
      <c r="N14" s="30">
        <v>432299</v>
      </c>
      <c r="O14" s="4"/>
      <c r="P14" s="30">
        <v>699850251</v>
      </c>
      <c r="Q14" s="4"/>
      <c r="R14" s="30">
        <v>700282550</v>
      </c>
    </row>
    <row r="15" spans="2:28" ht="21.75" x14ac:dyDescent="0.6">
      <c r="B15" s="4" t="s">
        <v>103</v>
      </c>
      <c r="C15" s="4"/>
      <c r="D15" s="30">
        <v>0</v>
      </c>
      <c r="E15" s="4"/>
      <c r="F15" s="30">
        <v>-3109</v>
      </c>
      <c r="G15" s="4"/>
      <c r="H15" s="30">
        <v>0</v>
      </c>
      <c r="I15" s="4"/>
      <c r="J15" s="30">
        <v>-3109</v>
      </c>
      <c r="K15" s="4"/>
      <c r="L15" s="30">
        <v>0</v>
      </c>
      <c r="M15" s="4"/>
      <c r="N15" s="30">
        <v>3238</v>
      </c>
      <c r="O15" s="4"/>
      <c r="P15" s="30">
        <v>686711114</v>
      </c>
      <c r="Q15" s="4"/>
      <c r="R15" s="30">
        <v>686714352</v>
      </c>
    </row>
    <row r="16" spans="2:28" ht="21.75" x14ac:dyDescent="0.6">
      <c r="B16" s="4" t="s">
        <v>138</v>
      </c>
      <c r="C16" s="4"/>
      <c r="D16" s="30">
        <v>86764315</v>
      </c>
      <c r="E16" s="4"/>
      <c r="F16" s="30">
        <v>0</v>
      </c>
      <c r="G16" s="4"/>
      <c r="H16" s="30">
        <v>0</v>
      </c>
      <c r="I16" s="4"/>
      <c r="J16" s="30">
        <v>86764315</v>
      </c>
      <c r="K16" s="4"/>
      <c r="L16" s="30">
        <v>542545987</v>
      </c>
      <c r="M16" s="4"/>
      <c r="N16" s="30">
        <v>-2078211</v>
      </c>
      <c r="O16" s="4"/>
      <c r="P16" s="30">
        <v>0</v>
      </c>
      <c r="Q16" s="4"/>
      <c r="R16" s="30">
        <v>540467776</v>
      </c>
    </row>
    <row r="17" spans="2:18" ht="21.75" x14ac:dyDescent="0.6">
      <c r="B17" s="4" t="s">
        <v>106</v>
      </c>
      <c r="C17" s="4"/>
      <c r="D17" s="30">
        <v>0</v>
      </c>
      <c r="E17" s="4"/>
      <c r="F17" s="30">
        <v>0</v>
      </c>
      <c r="G17" s="4"/>
      <c r="H17" s="30">
        <v>0</v>
      </c>
      <c r="I17" s="4"/>
      <c r="J17" s="30">
        <v>0</v>
      </c>
      <c r="K17" s="4"/>
      <c r="L17" s="30">
        <v>0</v>
      </c>
      <c r="M17" s="4"/>
      <c r="N17" s="30">
        <v>0</v>
      </c>
      <c r="O17" s="4"/>
      <c r="P17" s="30">
        <v>348501923</v>
      </c>
      <c r="Q17" s="4"/>
      <c r="R17" s="30">
        <v>348501923</v>
      </c>
    </row>
    <row r="18" spans="2:18" ht="21.75" x14ac:dyDescent="0.6">
      <c r="B18" s="4" t="s">
        <v>188</v>
      </c>
      <c r="C18" s="4"/>
      <c r="D18" s="30">
        <v>0</v>
      </c>
      <c r="E18" s="4"/>
      <c r="F18" s="30">
        <v>-90899521</v>
      </c>
      <c r="G18" s="4"/>
      <c r="H18" s="30">
        <v>0</v>
      </c>
      <c r="I18" s="4"/>
      <c r="J18" s="30">
        <v>-90899521</v>
      </c>
      <c r="K18" s="4"/>
      <c r="L18" s="30">
        <v>0</v>
      </c>
      <c r="M18" s="4"/>
      <c r="N18" s="30">
        <v>177280271</v>
      </c>
      <c r="O18" s="4"/>
      <c r="P18" s="30">
        <v>104207882</v>
      </c>
      <c r="Q18" s="4"/>
      <c r="R18" s="30">
        <v>281488153</v>
      </c>
    </row>
    <row r="19" spans="2:18" ht="21.75" x14ac:dyDescent="0.6">
      <c r="B19" s="4" t="s">
        <v>169</v>
      </c>
      <c r="C19" s="4"/>
      <c r="D19" s="30">
        <v>0</v>
      </c>
      <c r="E19" s="4"/>
      <c r="F19" s="30">
        <v>0</v>
      </c>
      <c r="G19" s="4"/>
      <c r="H19" s="30">
        <v>0</v>
      </c>
      <c r="I19" s="4"/>
      <c r="J19" s="30">
        <v>0</v>
      </c>
      <c r="K19" s="4"/>
      <c r="L19" s="30">
        <v>0</v>
      </c>
      <c r="M19" s="4"/>
      <c r="N19" s="30">
        <v>0</v>
      </c>
      <c r="O19" s="4"/>
      <c r="P19" s="30">
        <v>279378269</v>
      </c>
      <c r="Q19" s="4"/>
      <c r="R19" s="30">
        <v>279378269</v>
      </c>
    </row>
    <row r="20" spans="2:18" ht="21.75" x14ac:dyDescent="0.6">
      <c r="B20" s="4" t="s">
        <v>170</v>
      </c>
      <c r="C20" s="4"/>
      <c r="D20" s="30">
        <v>0</v>
      </c>
      <c r="E20" s="4"/>
      <c r="F20" s="30">
        <v>0</v>
      </c>
      <c r="G20" s="4"/>
      <c r="H20" s="30">
        <v>0</v>
      </c>
      <c r="I20" s="4"/>
      <c r="J20" s="30">
        <v>0</v>
      </c>
      <c r="K20" s="4"/>
      <c r="L20" s="30">
        <v>0</v>
      </c>
      <c r="M20" s="4"/>
      <c r="N20" s="30">
        <v>0</v>
      </c>
      <c r="O20" s="4"/>
      <c r="P20" s="30">
        <v>73248770</v>
      </c>
      <c r="Q20" s="4"/>
      <c r="R20" s="30">
        <v>73248770</v>
      </c>
    </row>
    <row r="21" spans="2:18" ht="21.75" x14ac:dyDescent="0.6">
      <c r="B21" s="4" t="s">
        <v>141</v>
      </c>
      <c r="C21" s="4"/>
      <c r="D21" s="30">
        <v>0</v>
      </c>
      <c r="E21" s="4"/>
      <c r="F21" s="30">
        <v>0</v>
      </c>
      <c r="G21" s="4"/>
      <c r="H21" s="30">
        <v>0</v>
      </c>
      <c r="I21" s="4"/>
      <c r="J21" s="30">
        <v>0</v>
      </c>
      <c r="K21" s="4"/>
      <c r="L21" s="30">
        <v>0</v>
      </c>
      <c r="M21" s="4"/>
      <c r="N21" s="30">
        <v>0</v>
      </c>
      <c r="O21" s="4"/>
      <c r="P21" s="30">
        <v>21485668</v>
      </c>
      <c r="Q21" s="4"/>
      <c r="R21" s="30">
        <v>21485668</v>
      </c>
    </row>
    <row r="22" spans="2:18" ht="21.75" x14ac:dyDescent="0.6">
      <c r="B22" s="4" t="s">
        <v>135</v>
      </c>
      <c r="C22" s="4"/>
      <c r="D22" s="30">
        <v>0</v>
      </c>
      <c r="E22" s="4"/>
      <c r="F22" s="30">
        <v>0</v>
      </c>
      <c r="G22" s="4"/>
      <c r="H22" s="30">
        <v>0</v>
      </c>
      <c r="I22" s="4"/>
      <c r="J22" s="30">
        <v>0</v>
      </c>
      <c r="K22" s="4"/>
      <c r="L22" s="30">
        <v>0</v>
      </c>
      <c r="M22" s="4"/>
      <c r="N22" s="30">
        <v>0</v>
      </c>
      <c r="O22" s="4"/>
      <c r="P22" s="30">
        <v>18279005</v>
      </c>
      <c r="Q22" s="4"/>
      <c r="R22" s="30">
        <v>18279005</v>
      </c>
    </row>
    <row r="23" spans="2:18" ht="21.75" x14ac:dyDescent="0.6">
      <c r="B23" s="4" t="s">
        <v>195</v>
      </c>
      <c r="C23" s="4"/>
      <c r="D23" s="30">
        <v>0</v>
      </c>
      <c r="E23" s="4"/>
      <c r="F23" s="30">
        <v>0</v>
      </c>
      <c r="G23" s="4"/>
      <c r="H23" s="30">
        <v>0</v>
      </c>
      <c r="I23" s="4"/>
      <c r="J23" s="30">
        <v>0</v>
      </c>
      <c r="K23" s="4"/>
      <c r="L23" s="30">
        <v>0</v>
      </c>
      <c r="M23" s="4"/>
      <c r="N23" s="30">
        <v>0</v>
      </c>
      <c r="O23" s="4"/>
      <c r="P23" s="30">
        <v>3268392</v>
      </c>
      <c r="Q23" s="4"/>
      <c r="R23" s="30">
        <v>3268392</v>
      </c>
    </row>
    <row r="24" spans="2:18" ht="21.75" x14ac:dyDescent="0.6">
      <c r="B24" s="4" t="s">
        <v>194</v>
      </c>
      <c r="C24" s="4"/>
      <c r="D24" s="30">
        <v>0</v>
      </c>
      <c r="E24" s="4"/>
      <c r="F24" s="30">
        <v>0</v>
      </c>
      <c r="G24" s="4"/>
      <c r="H24" s="30">
        <v>0</v>
      </c>
      <c r="I24" s="4"/>
      <c r="J24" s="30">
        <v>0</v>
      </c>
      <c r="K24" s="4"/>
      <c r="L24" s="30">
        <v>0</v>
      </c>
      <c r="M24" s="4"/>
      <c r="N24" s="30">
        <v>0</v>
      </c>
      <c r="O24" s="4"/>
      <c r="P24" s="30">
        <v>527071</v>
      </c>
      <c r="Q24" s="4"/>
      <c r="R24" s="30">
        <v>527071</v>
      </c>
    </row>
    <row r="25" spans="2:18" ht="21.75" x14ac:dyDescent="0.6">
      <c r="B25" s="4" t="s">
        <v>176</v>
      </c>
      <c r="C25" s="4"/>
      <c r="D25" s="30">
        <v>0</v>
      </c>
      <c r="E25" s="4"/>
      <c r="F25" s="30">
        <v>0</v>
      </c>
      <c r="G25" s="4"/>
      <c r="H25" s="30">
        <v>0</v>
      </c>
      <c r="I25" s="4"/>
      <c r="J25" s="30">
        <v>0</v>
      </c>
      <c r="K25" s="4"/>
      <c r="L25" s="30">
        <v>0</v>
      </c>
      <c r="M25" s="4"/>
      <c r="N25" s="30">
        <v>0</v>
      </c>
      <c r="O25" s="4"/>
      <c r="P25" s="30">
        <v>260499</v>
      </c>
      <c r="Q25" s="4"/>
      <c r="R25" s="30">
        <v>260499</v>
      </c>
    </row>
    <row r="26" spans="2:18" ht="21.75" x14ac:dyDescent="0.6">
      <c r="B26" s="4" t="s">
        <v>191</v>
      </c>
      <c r="C26" s="4"/>
      <c r="D26" s="30">
        <v>0</v>
      </c>
      <c r="E26" s="4"/>
      <c r="F26" s="30">
        <v>-24363582</v>
      </c>
      <c r="G26" s="4"/>
      <c r="H26" s="30">
        <v>0</v>
      </c>
      <c r="I26" s="4"/>
      <c r="J26" s="30">
        <v>-24363582</v>
      </c>
      <c r="K26" s="4"/>
      <c r="L26" s="30">
        <v>0</v>
      </c>
      <c r="M26" s="4"/>
      <c r="N26" s="30">
        <v>-36692160</v>
      </c>
      <c r="O26" s="4"/>
      <c r="P26" s="30">
        <v>-11137157</v>
      </c>
      <c r="Q26" s="4"/>
      <c r="R26" s="30">
        <v>-47829317</v>
      </c>
    </row>
    <row r="27" spans="2:18" ht="21.75" x14ac:dyDescent="0.6">
      <c r="B27" s="4"/>
      <c r="C27" s="4"/>
      <c r="D27" s="30"/>
      <c r="E27" s="4"/>
      <c r="F27" s="30"/>
      <c r="G27" s="4"/>
      <c r="H27" s="30"/>
      <c r="I27" s="4"/>
      <c r="J27" s="30"/>
      <c r="K27" s="4"/>
      <c r="L27" s="30"/>
      <c r="M27" s="4"/>
      <c r="N27" s="30"/>
      <c r="O27" s="4"/>
      <c r="P27" s="30"/>
      <c r="Q27" s="4"/>
      <c r="R27" s="30"/>
    </row>
    <row r="28" spans="2:18" ht="24.75" thickBot="1" x14ac:dyDescent="0.65">
      <c r="B28" s="27" t="s">
        <v>87</v>
      </c>
      <c r="D28" s="10">
        <f>SUM(D9:D26)</f>
        <v>626689789</v>
      </c>
      <c r="E28" s="2"/>
      <c r="F28" s="10">
        <f>SUM(F9:F26)</f>
        <v>316634492</v>
      </c>
      <c r="G28" s="2"/>
      <c r="H28" s="10">
        <f>SUM(H9:H26)</f>
        <v>0</v>
      </c>
      <c r="I28" s="2"/>
      <c r="J28" s="10">
        <f>SUM(J9:J26)</f>
        <v>943324281</v>
      </c>
      <c r="K28" s="2"/>
      <c r="L28" s="10">
        <f>SUM(L9:L26)</f>
        <v>8983631589</v>
      </c>
      <c r="M28" s="2"/>
      <c r="N28" s="10">
        <f>SUM(N9:N26)</f>
        <v>681330684</v>
      </c>
      <c r="O28" s="2"/>
      <c r="P28" s="10">
        <f>SUM(P9:P26)</f>
        <v>5583238566</v>
      </c>
      <c r="Q28" s="2"/>
      <c r="R28" s="10">
        <f>SUM(R9:R26)</f>
        <v>15248200839</v>
      </c>
    </row>
    <row r="29" spans="2:18" ht="21.75" thickTop="1" x14ac:dyDescent="0.6"/>
    <row r="30" spans="2:18" ht="30" x14ac:dyDescent="0.75">
      <c r="J30" s="62">
        <v>14</v>
      </c>
    </row>
  </sheetData>
  <sortState xmlns:xlrd2="http://schemas.microsoft.com/office/spreadsheetml/2017/richdata2" ref="B9:R26">
    <sortCondition descending="1" ref="R9:R26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.75" bottom="0.75" header="0.3" footer="0.3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3"/>
  <sheetViews>
    <sheetView rightToLeft="1" view="pageBreakPreview" zoomScale="60" zoomScaleNormal="100" workbookViewId="0">
      <selection activeCell="A30" sqref="A30:XFD31"/>
    </sheetView>
  </sheetViews>
  <sheetFormatPr defaultRowHeight="21.75" customHeight="1" x14ac:dyDescent="0.55000000000000004"/>
  <cols>
    <col min="1" max="1" width="3" style="2" customWidth="1"/>
    <col min="2" max="2" width="52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09" t="s">
        <v>130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8" ht="31.5" customHeight="1" x14ac:dyDescent="0.55000000000000004">
      <c r="B3" s="109" t="s">
        <v>49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8" ht="31.5" customHeight="1" x14ac:dyDescent="0.55000000000000004">
      <c r="B4" s="109" t="s">
        <v>215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8" ht="73.5" customHeight="1" x14ac:dyDescent="0.55000000000000004"/>
    <row r="6" spans="2:28" ht="30" x14ac:dyDescent="0.55000000000000004">
      <c r="B6" s="14" t="s">
        <v>125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13" t="s">
        <v>78</v>
      </c>
      <c r="C8" s="113" t="s">
        <v>78</v>
      </c>
      <c r="D8" s="113" t="s">
        <v>78</v>
      </c>
      <c r="F8" s="113" t="s">
        <v>51</v>
      </c>
      <c r="G8" s="113" t="s">
        <v>51</v>
      </c>
      <c r="H8" s="113" t="s">
        <v>51</v>
      </c>
      <c r="J8" s="113" t="s">
        <v>52</v>
      </c>
      <c r="K8" s="113" t="s">
        <v>52</v>
      </c>
      <c r="L8" s="113" t="s">
        <v>52</v>
      </c>
    </row>
    <row r="9" spans="2:28" s="46" customFormat="1" ht="50.25" customHeight="1" x14ac:dyDescent="0.6">
      <c r="B9" s="142" t="s">
        <v>79</v>
      </c>
      <c r="D9" s="142" t="s">
        <v>41</v>
      </c>
      <c r="F9" s="142" t="s">
        <v>80</v>
      </c>
      <c r="H9" s="142" t="s">
        <v>81</v>
      </c>
      <c r="J9" s="142" t="s">
        <v>80</v>
      </c>
      <c r="L9" s="142" t="s">
        <v>81</v>
      </c>
    </row>
    <row r="10" spans="2:28" s="4" customFormat="1" ht="21.75" customHeight="1" x14ac:dyDescent="0.55000000000000004">
      <c r="B10" s="51" t="s">
        <v>142</v>
      </c>
      <c r="D10" s="78" t="s">
        <v>58</v>
      </c>
      <c r="F10" s="59">
        <v>0</v>
      </c>
      <c r="H10" s="51" t="s">
        <v>58</v>
      </c>
      <c r="J10" s="59">
        <v>13244514080</v>
      </c>
      <c r="L10" s="51" t="s">
        <v>58</v>
      </c>
    </row>
    <row r="11" spans="2:28" s="4" customFormat="1" ht="21.75" customHeight="1" x14ac:dyDescent="0.55000000000000004">
      <c r="B11" s="4" t="s">
        <v>200</v>
      </c>
      <c r="D11" s="77" t="s">
        <v>58</v>
      </c>
      <c r="F11" s="30">
        <v>1251616439</v>
      </c>
      <c r="H11" s="4" t="s">
        <v>58</v>
      </c>
      <c r="J11" s="30">
        <v>3753397254</v>
      </c>
      <c r="L11" s="4" t="s">
        <v>58</v>
      </c>
    </row>
    <row r="12" spans="2:28" s="4" customFormat="1" ht="21.75" customHeight="1" x14ac:dyDescent="0.55000000000000004">
      <c r="B12" s="4" t="s">
        <v>198</v>
      </c>
      <c r="D12" s="77" t="s">
        <v>58</v>
      </c>
      <c r="F12" s="30">
        <v>127975205</v>
      </c>
      <c r="H12" s="4" t="s">
        <v>58</v>
      </c>
      <c r="J12" s="30">
        <v>2946742329</v>
      </c>
      <c r="L12" s="4" t="s">
        <v>58</v>
      </c>
    </row>
    <row r="13" spans="2:28" s="4" customFormat="1" ht="21.75" customHeight="1" x14ac:dyDescent="0.55000000000000004">
      <c r="B13" s="4" t="s">
        <v>196</v>
      </c>
      <c r="D13" s="77" t="s">
        <v>58</v>
      </c>
      <c r="F13" s="30">
        <v>124605058</v>
      </c>
      <c r="H13" s="4" t="s">
        <v>58</v>
      </c>
      <c r="J13" s="30">
        <v>2801862314</v>
      </c>
      <c r="L13" s="4" t="s">
        <v>58</v>
      </c>
    </row>
    <row r="14" spans="2:28" s="4" customFormat="1" ht="21.75" customHeight="1" x14ac:dyDescent="0.55000000000000004">
      <c r="B14" s="4" t="s">
        <v>143</v>
      </c>
      <c r="D14" s="77" t="s">
        <v>58</v>
      </c>
      <c r="F14" s="30">
        <v>0</v>
      </c>
      <c r="H14" s="4" t="s">
        <v>58</v>
      </c>
      <c r="J14" s="30">
        <v>1489757256</v>
      </c>
      <c r="L14" s="4" t="s">
        <v>58</v>
      </c>
    </row>
    <row r="15" spans="2:28" s="4" customFormat="1" ht="21.75" customHeight="1" x14ac:dyDescent="0.55000000000000004">
      <c r="B15" s="4" t="s">
        <v>110</v>
      </c>
      <c r="D15" s="77" t="s">
        <v>144</v>
      </c>
      <c r="F15" s="30">
        <v>0</v>
      </c>
      <c r="H15" s="4" t="s">
        <v>58</v>
      </c>
      <c r="J15" s="30">
        <v>1025156210</v>
      </c>
      <c r="L15" s="4" t="s">
        <v>58</v>
      </c>
    </row>
    <row r="16" spans="2:28" s="4" customFormat="1" ht="21.75" customHeight="1" x14ac:dyDescent="0.55000000000000004">
      <c r="B16" s="4" t="s">
        <v>145</v>
      </c>
      <c r="D16" s="77" t="s">
        <v>146</v>
      </c>
      <c r="F16" s="30">
        <v>0</v>
      </c>
      <c r="H16" s="4" t="s">
        <v>58</v>
      </c>
      <c r="J16" s="30">
        <v>806295893</v>
      </c>
      <c r="L16" s="4" t="s">
        <v>58</v>
      </c>
    </row>
    <row r="17" spans="2:12" s="4" customFormat="1" ht="21.75" customHeight="1" x14ac:dyDescent="0.55000000000000004">
      <c r="B17" s="4" t="s">
        <v>110</v>
      </c>
      <c r="D17" s="77" t="s">
        <v>147</v>
      </c>
      <c r="F17" s="30">
        <v>0</v>
      </c>
      <c r="H17" s="4" t="s">
        <v>58</v>
      </c>
      <c r="J17" s="30">
        <v>291017928</v>
      </c>
      <c r="L17" s="4" t="s">
        <v>58</v>
      </c>
    </row>
    <row r="18" spans="2:12" s="4" customFormat="1" ht="21.75" customHeight="1" x14ac:dyDescent="0.55000000000000004">
      <c r="B18" s="4" t="s">
        <v>204</v>
      </c>
      <c r="D18" s="77" t="s">
        <v>58</v>
      </c>
      <c r="F18" s="30">
        <v>0</v>
      </c>
      <c r="H18" s="4" t="s">
        <v>58</v>
      </c>
      <c r="J18" s="30">
        <v>281095890</v>
      </c>
      <c r="L18" s="4" t="s">
        <v>58</v>
      </c>
    </row>
    <row r="19" spans="2:12" s="4" customFormat="1" ht="21.75" customHeight="1" x14ac:dyDescent="0.55000000000000004">
      <c r="B19" s="4" t="s">
        <v>203</v>
      </c>
      <c r="D19" s="77" t="s">
        <v>58</v>
      </c>
      <c r="F19" s="30">
        <v>0</v>
      </c>
      <c r="H19" s="4" t="s">
        <v>58</v>
      </c>
      <c r="J19" s="30">
        <v>234246575</v>
      </c>
      <c r="L19" s="4" t="s">
        <v>58</v>
      </c>
    </row>
    <row r="20" spans="2:12" s="4" customFormat="1" ht="21.75" customHeight="1" x14ac:dyDescent="0.55000000000000004">
      <c r="B20" s="4" t="s">
        <v>114</v>
      </c>
      <c r="D20" s="77" t="s">
        <v>148</v>
      </c>
      <c r="F20" s="30">
        <v>0</v>
      </c>
      <c r="H20" s="4" t="s">
        <v>58</v>
      </c>
      <c r="J20" s="30">
        <v>178898063</v>
      </c>
      <c r="L20" s="4" t="s">
        <v>58</v>
      </c>
    </row>
    <row r="21" spans="2:12" s="4" customFormat="1" ht="21.75" customHeight="1" x14ac:dyDescent="0.55000000000000004">
      <c r="B21" s="4" t="s">
        <v>202</v>
      </c>
      <c r="D21" s="77" t="s">
        <v>58</v>
      </c>
      <c r="F21" s="30">
        <v>0</v>
      </c>
      <c r="H21" s="4" t="s">
        <v>58</v>
      </c>
      <c r="J21" s="30">
        <v>147945204</v>
      </c>
      <c r="L21" s="4" t="s">
        <v>58</v>
      </c>
    </row>
    <row r="22" spans="2:12" s="4" customFormat="1" ht="21.75" customHeight="1" x14ac:dyDescent="0.55000000000000004">
      <c r="B22" s="4" t="s">
        <v>110</v>
      </c>
      <c r="D22" s="77" t="s">
        <v>155</v>
      </c>
      <c r="F22" s="30">
        <v>2302585</v>
      </c>
      <c r="H22" s="4" t="s">
        <v>58</v>
      </c>
      <c r="J22" s="30">
        <v>25945929</v>
      </c>
      <c r="L22" s="4" t="s">
        <v>58</v>
      </c>
    </row>
    <row r="23" spans="2:12" s="4" customFormat="1" ht="21.75" customHeight="1" x14ac:dyDescent="0.55000000000000004">
      <c r="B23" s="4" t="s">
        <v>114</v>
      </c>
      <c r="D23" s="77" t="s">
        <v>177</v>
      </c>
      <c r="F23" s="30">
        <v>75207</v>
      </c>
      <c r="H23" s="4" t="s">
        <v>58</v>
      </c>
      <c r="J23" s="30">
        <v>2497666</v>
      </c>
      <c r="L23" s="4" t="s">
        <v>58</v>
      </c>
    </row>
    <row r="24" spans="2:12" s="4" customFormat="1" ht="21.75" customHeight="1" x14ac:dyDescent="0.55000000000000004">
      <c r="B24" s="4" t="s">
        <v>206</v>
      </c>
      <c r="D24" s="77" t="s">
        <v>207</v>
      </c>
      <c r="F24" s="30">
        <v>1079122</v>
      </c>
      <c r="H24" s="4" t="s">
        <v>58</v>
      </c>
      <c r="J24" s="30">
        <v>1171734</v>
      </c>
      <c r="L24" s="4" t="s">
        <v>58</v>
      </c>
    </row>
    <row r="25" spans="2:12" s="4" customFormat="1" ht="21.75" customHeight="1" x14ac:dyDescent="0.55000000000000004">
      <c r="B25" s="4" t="s">
        <v>115</v>
      </c>
      <c r="D25" s="77" t="s">
        <v>151</v>
      </c>
      <c r="F25" s="30">
        <v>55475</v>
      </c>
      <c r="H25" s="4" t="s">
        <v>58</v>
      </c>
      <c r="J25" s="30">
        <v>453614</v>
      </c>
      <c r="L25" s="4" t="s">
        <v>58</v>
      </c>
    </row>
    <row r="26" spans="2:12" s="4" customFormat="1" ht="21.75" customHeight="1" x14ac:dyDescent="0.55000000000000004">
      <c r="B26" s="4" t="s">
        <v>157</v>
      </c>
      <c r="D26" s="77" t="s">
        <v>158</v>
      </c>
      <c r="F26" s="30">
        <v>23006</v>
      </c>
      <c r="H26" s="4" t="s">
        <v>58</v>
      </c>
      <c r="J26" s="30">
        <v>193402</v>
      </c>
      <c r="L26" s="4" t="s">
        <v>58</v>
      </c>
    </row>
    <row r="27" spans="2:12" s="4" customFormat="1" ht="21.75" customHeight="1" x14ac:dyDescent="0.55000000000000004">
      <c r="B27" s="4" t="s">
        <v>110</v>
      </c>
      <c r="D27" s="77" t="s">
        <v>160</v>
      </c>
      <c r="F27" s="30">
        <v>14794</v>
      </c>
      <c r="H27" s="4" t="s">
        <v>58</v>
      </c>
      <c r="J27" s="30">
        <v>152114</v>
      </c>
      <c r="L27" s="4" t="s">
        <v>58</v>
      </c>
    </row>
    <row r="28" spans="2:12" s="4" customFormat="1" ht="21.75" customHeight="1" x14ac:dyDescent="0.55000000000000004">
      <c r="B28" s="4" t="s">
        <v>149</v>
      </c>
      <c r="D28" s="77" t="s">
        <v>150</v>
      </c>
      <c r="F28" s="30">
        <v>3110</v>
      </c>
      <c r="H28" s="4" t="s">
        <v>58</v>
      </c>
      <c r="J28" s="30">
        <v>112030</v>
      </c>
      <c r="L28" s="4" t="s">
        <v>58</v>
      </c>
    </row>
    <row r="29" spans="2:12" s="4" customFormat="1" ht="21.75" customHeight="1" x14ac:dyDescent="0.55000000000000004">
      <c r="B29" s="4" t="s">
        <v>113</v>
      </c>
      <c r="D29" s="77" t="s">
        <v>161</v>
      </c>
      <c r="F29" s="30">
        <v>0</v>
      </c>
      <c r="H29" s="4" t="s">
        <v>58</v>
      </c>
      <c r="J29" s="30">
        <v>4109</v>
      </c>
      <c r="L29" s="4" t="s">
        <v>58</v>
      </c>
    </row>
    <row r="30" spans="2:12" s="4" customFormat="1" ht="21.75" customHeight="1" x14ac:dyDescent="0.55000000000000004">
      <c r="D30" s="77"/>
      <c r="F30" s="30"/>
      <c r="J30" s="30"/>
    </row>
    <row r="31" spans="2:12" ht="21.75" customHeight="1" thickBot="1" x14ac:dyDescent="0.6">
      <c r="B31" s="140" t="s">
        <v>87</v>
      </c>
      <c r="C31" s="140"/>
      <c r="D31" s="140"/>
      <c r="F31" s="10">
        <f>SUM(F10:F29)</f>
        <v>1507750001</v>
      </c>
      <c r="H31" s="33"/>
      <c r="J31" s="10">
        <f>SUM(J10:J29)</f>
        <v>27231459594</v>
      </c>
      <c r="L31" s="33"/>
    </row>
    <row r="32" spans="2:12" ht="21.75" customHeight="1" thickTop="1" x14ac:dyDescent="0.55000000000000004"/>
    <row r="33" spans="6:6" ht="30" x14ac:dyDescent="0.75">
      <c r="F33" s="65">
        <v>15</v>
      </c>
    </row>
  </sheetData>
  <sortState xmlns:xlrd2="http://schemas.microsoft.com/office/spreadsheetml/2017/richdata2" ref="B10:L29">
    <sortCondition descending="1" ref="J10:J29"/>
  </sortState>
  <mergeCells count="13">
    <mergeCell ref="B2:L2"/>
    <mergeCell ref="B3:L3"/>
    <mergeCell ref="B4:L4"/>
    <mergeCell ref="B31:D31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.75" bottom="0.75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9" t="s">
        <v>130</v>
      </c>
      <c r="C2" s="109"/>
      <c r="D2" s="109"/>
      <c r="E2" s="109"/>
      <c r="F2" s="109"/>
    </row>
    <row r="3" spans="2:28" ht="30" x14ac:dyDescent="0.55000000000000004">
      <c r="B3" s="109" t="s">
        <v>49</v>
      </c>
      <c r="C3" s="109"/>
      <c r="D3" s="109"/>
      <c r="E3" s="109"/>
      <c r="F3" s="109"/>
    </row>
    <row r="4" spans="2:28" ht="30" x14ac:dyDescent="0.55000000000000004">
      <c r="B4" s="109" t="s">
        <v>215</v>
      </c>
      <c r="C4" s="109"/>
      <c r="D4" s="109"/>
      <c r="E4" s="109"/>
      <c r="F4" s="109"/>
    </row>
    <row r="5" spans="2:28" ht="125.25" customHeight="1" x14ac:dyDescent="0.55000000000000004"/>
    <row r="6" spans="2:28" s="27" customFormat="1" ht="24" x14ac:dyDescent="0.6">
      <c r="B6" s="70" t="s">
        <v>126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2" t="s">
        <v>82</v>
      </c>
      <c r="D8" s="109" t="s">
        <v>51</v>
      </c>
      <c r="F8" s="109" t="s">
        <v>216</v>
      </c>
    </row>
    <row r="9" spans="2:28" ht="30" x14ac:dyDescent="0.55000000000000004">
      <c r="B9" s="146" t="s">
        <v>82</v>
      </c>
      <c r="D9" s="147" t="s">
        <v>44</v>
      </c>
      <c r="F9" s="147" t="s">
        <v>44</v>
      </c>
    </row>
    <row r="10" spans="2:28" x14ac:dyDescent="0.55000000000000004">
      <c r="B10" s="2" t="s">
        <v>173</v>
      </c>
      <c r="D10" s="3">
        <v>0</v>
      </c>
      <c r="F10" s="3">
        <v>20457110</v>
      </c>
    </row>
    <row r="11" spans="2:28" x14ac:dyDescent="0.55000000000000004">
      <c r="B11" s="2" t="s">
        <v>174</v>
      </c>
      <c r="D11" s="3">
        <v>0</v>
      </c>
      <c r="F11" s="3">
        <v>15826783</v>
      </c>
    </row>
    <row r="12" spans="2:28" x14ac:dyDescent="0.55000000000000004">
      <c r="B12" s="2" t="s">
        <v>83</v>
      </c>
      <c r="D12" s="3">
        <v>30</v>
      </c>
      <c r="F12" s="3">
        <v>-126234968</v>
      </c>
    </row>
    <row r="13" spans="2:28" x14ac:dyDescent="0.55000000000000004">
      <c r="D13" s="3"/>
      <c r="F13" s="3"/>
    </row>
    <row r="14" spans="2:28" ht="21.75" thickBot="1" x14ac:dyDescent="0.6">
      <c r="B14" s="33" t="s">
        <v>87</v>
      </c>
      <c r="D14" s="10">
        <f>SUM(D10:D12)</f>
        <v>30</v>
      </c>
      <c r="F14" s="10">
        <f>SUM(F10:F12)</f>
        <v>-89951075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45">
        <v>16</v>
      </c>
      <c r="B18" s="145"/>
      <c r="C18" s="145"/>
      <c r="D18" s="145"/>
      <c r="E18" s="145"/>
      <c r="F18" s="145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tabSelected="1" view="pageBreakPreview" zoomScale="85" zoomScaleNormal="85" zoomScaleSheetLayoutView="85" workbookViewId="0">
      <selection activeCell="I12" sqref="I12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9" t="s">
        <v>130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215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1" t="s">
        <v>88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0" t="s">
        <v>96</v>
      </c>
      <c r="D9" s="111" t="s">
        <v>205</v>
      </c>
      <c r="E9" s="111" t="s">
        <v>2</v>
      </c>
      <c r="F9" s="111" t="s">
        <v>2</v>
      </c>
      <c r="G9" s="111" t="s">
        <v>2</v>
      </c>
      <c r="I9" s="111" t="s">
        <v>3</v>
      </c>
      <c r="J9" s="111" t="s">
        <v>3</v>
      </c>
      <c r="K9" s="111" t="s">
        <v>3</v>
      </c>
      <c r="M9" s="111" t="s">
        <v>216</v>
      </c>
      <c r="N9" s="111" t="s">
        <v>4</v>
      </c>
      <c r="O9" s="111" t="s">
        <v>4</v>
      </c>
      <c r="P9" s="111" t="s">
        <v>4</v>
      </c>
      <c r="Q9" s="111" t="s">
        <v>4</v>
      </c>
    </row>
    <row r="10" spans="3:17" s="6" customFormat="1" ht="44.25" customHeight="1" x14ac:dyDescent="0.25">
      <c r="C10" s="110"/>
      <c r="D10" s="12"/>
      <c r="E10" s="112" t="s">
        <v>6</v>
      </c>
      <c r="F10" s="12"/>
      <c r="G10" s="112" t="s">
        <v>7</v>
      </c>
      <c r="I10" s="112" t="s">
        <v>97</v>
      </c>
      <c r="J10" s="12"/>
      <c r="K10" s="112" t="s">
        <v>98</v>
      </c>
      <c r="M10" s="112" t="s">
        <v>6</v>
      </c>
      <c r="N10" s="12"/>
      <c r="O10" s="112" t="s">
        <v>7</v>
      </c>
      <c r="Q10" s="114" t="s">
        <v>11</v>
      </c>
    </row>
    <row r="11" spans="3:17" s="6" customFormat="1" ht="39.75" customHeight="1" x14ac:dyDescent="0.25">
      <c r="C11" s="110"/>
      <c r="D11" s="11"/>
      <c r="E11" s="113" t="s">
        <v>6</v>
      </c>
      <c r="F11" s="11"/>
      <c r="G11" s="113" t="s">
        <v>7</v>
      </c>
      <c r="I11" s="113"/>
      <c r="J11" s="11"/>
      <c r="K11" s="113"/>
      <c r="M11" s="113" t="s">
        <v>6</v>
      </c>
      <c r="N11" s="11"/>
      <c r="O11" s="113" t="s">
        <v>7</v>
      </c>
      <c r="Q11" s="115" t="s">
        <v>11</v>
      </c>
    </row>
    <row r="12" spans="3:17" x14ac:dyDescent="0.55000000000000004">
      <c r="C12" s="47" t="s">
        <v>95</v>
      </c>
      <c r="E12" s="3">
        <f>'گواهی سپرده'!N17</f>
        <v>283000000000</v>
      </c>
      <c r="G12" s="3">
        <f>'گواهی سپرده'!P17</f>
        <v>283000000000</v>
      </c>
      <c r="I12" s="3">
        <f>'گواهی سپرده'!T17</f>
        <v>0</v>
      </c>
      <c r="K12" s="3">
        <f>'گواهی سپرده'!X17</f>
        <v>216000000000</v>
      </c>
      <c r="M12" s="3">
        <f>'گواهی سپرده'!AB17</f>
        <v>67000000000</v>
      </c>
      <c r="O12" s="3">
        <f>'گواهی سپرده'!AD17</f>
        <v>67000000000</v>
      </c>
      <c r="Q12" s="8">
        <f>O12/$O$17</f>
        <v>0.37137688468282365</v>
      </c>
    </row>
    <row r="13" spans="3:17" x14ac:dyDescent="0.55000000000000004">
      <c r="C13" s="2" t="s">
        <v>92</v>
      </c>
      <c r="E13" s="3">
        <f>'اوراق مشارکت'!R21</f>
        <v>48873981484</v>
      </c>
      <c r="G13" s="3">
        <f>'اوراق مشارکت'!T21</f>
        <v>49238715582</v>
      </c>
      <c r="I13" s="3">
        <f>'اوراق مشارکت'!X21</f>
        <v>0</v>
      </c>
      <c r="K13" s="3">
        <f>'اوراق مشارکت'!AB21</f>
        <v>0</v>
      </c>
      <c r="M13" s="3">
        <f>'اوراق مشارکت'!AH21</f>
        <v>48873981484</v>
      </c>
      <c r="O13" s="3">
        <f>'اوراق مشارکت'!AJ21</f>
        <v>49555350070</v>
      </c>
      <c r="Q13" s="8">
        <f>O13/$O$17</f>
        <v>0.27468226161736337</v>
      </c>
    </row>
    <row r="14" spans="3:17" x14ac:dyDescent="0.55000000000000004">
      <c r="C14" s="2" t="s">
        <v>90</v>
      </c>
      <c r="E14" s="3">
        <f>سهام!G23</f>
        <v>67414851973</v>
      </c>
      <c r="G14" s="3">
        <f>سهام!I23</f>
        <v>59788157171.145294</v>
      </c>
      <c r="I14" s="3">
        <f>سهام!M23</f>
        <v>4967052332</v>
      </c>
      <c r="K14" s="3">
        <f>سهام!Q23</f>
        <v>6234024948</v>
      </c>
      <c r="M14" s="3">
        <f>سهام!W23</f>
        <v>65509545923</v>
      </c>
      <c r="O14" s="3">
        <f>سهام!Y23</f>
        <v>61960990592.119499</v>
      </c>
      <c r="Q14" s="8">
        <f>O14/$O$17</f>
        <v>0.34344596504422514</v>
      </c>
    </row>
    <row r="15" spans="3:17" x14ac:dyDescent="0.55000000000000004">
      <c r="C15" s="2" t="s">
        <v>128</v>
      </c>
      <c r="E15" s="3">
        <f>سپرده!L21</f>
        <v>157808256253</v>
      </c>
      <c r="G15" s="3">
        <f>E15</f>
        <v>157808256253</v>
      </c>
      <c r="I15" s="3">
        <f>سپرده!N21</f>
        <v>354169077554</v>
      </c>
      <c r="K15" s="3">
        <f>سپرده!P21</f>
        <v>510083953877</v>
      </c>
      <c r="M15" s="3">
        <f>سپرده!R21</f>
        <v>1893379930</v>
      </c>
      <c r="O15" s="3">
        <f>سپرده!R21</f>
        <v>1893379930</v>
      </c>
      <c r="Q15" s="8">
        <f>O15/$O$17</f>
        <v>1.0494888655587802E-2</v>
      </c>
    </row>
    <row r="16" spans="3:17" x14ac:dyDescent="0.55000000000000004">
      <c r="C16" s="2" t="s">
        <v>91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87</v>
      </c>
      <c r="D17" s="3">
        <f t="shared" ref="D17:P17" si="0">SUM(D12:D16)</f>
        <v>0</v>
      </c>
      <c r="E17" s="10">
        <f>SUM(E12:E16)</f>
        <v>557097089710</v>
      </c>
      <c r="F17" s="3">
        <f t="shared" si="0"/>
        <v>0</v>
      </c>
      <c r="G17" s="10">
        <f t="shared" si="0"/>
        <v>549835129006.14526</v>
      </c>
      <c r="H17" s="3">
        <f t="shared" si="0"/>
        <v>0</v>
      </c>
      <c r="I17" s="10">
        <f t="shared" si="0"/>
        <v>359136129886</v>
      </c>
      <c r="J17" s="3">
        <f t="shared" si="0"/>
        <v>0</v>
      </c>
      <c r="K17" s="10">
        <f t="shared" si="0"/>
        <v>732317978825</v>
      </c>
      <c r="L17" s="3">
        <f t="shared" si="0"/>
        <v>0</v>
      </c>
      <c r="M17" s="10">
        <f t="shared" si="0"/>
        <v>183276907337</v>
      </c>
      <c r="N17" s="3">
        <f t="shared" si="0"/>
        <v>0</v>
      </c>
      <c r="O17" s="10">
        <f>SUM(O12:O16)</f>
        <v>180409720592.11951</v>
      </c>
      <c r="P17" s="3">
        <f t="shared" si="0"/>
        <v>0</v>
      </c>
      <c r="Q17" s="34">
        <f t="shared" ref="Q17" si="1">O17/$O$17</f>
        <v>1</v>
      </c>
    </row>
    <row r="18" spans="3:17" ht="21.75" thickTop="1" x14ac:dyDescent="0.55000000000000004"/>
    <row r="21" spans="3:17" ht="30" x14ac:dyDescent="0.75">
      <c r="I21" s="62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5"/>
  <sheetViews>
    <sheetView rightToLeft="1" view="pageBreakPreview" zoomScale="55" zoomScaleNormal="55" zoomScaleSheetLayoutView="55" workbookViewId="0">
      <selection activeCell="C11" sqref="C11:AA21"/>
    </sheetView>
  </sheetViews>
  <sheetFormatPr defaultRowHeight="33" x14ac:dyDescent="0.8"/>
  <cols>
    <col min="1" max="1" width="2.5703125" style="64" customWidth="1"/>
    <col min="2" max="2" width="1.28515625" style="64" customWidth="1"/>
    <col min="3" max="3" width="38.85546875" style="64" customWidth="1"/>
    <col min="4" max="4" width="1" style="64" customWidth="1"/>
    <col min="5" max="5" width="18.5703125" style="64" bestFit="1" customWidth="1"/>
    <col min="6" max="6" width="3.5703125" style="64" bestFit="1" customWidth="1"/>
    <col min="7" max="7" width="27.140625" style="64" bestFit="1" customWidth="1"/>
    <col min="8" max="8" width="3.5703125" style="64" bestFit="1" customWidth="1"/>
    <col min="9" max="9" width="29.28515625" style="64" bestFit="1" customWidth="1"/>
    <col min="10" max="10" width="3.5703125" style="64" bestFit="1" customWidth="1"/>
    <col min="11" max="11" width="16.5703125" style="64" bestFit="1" customWidth="1"/>
    <col min="12" max="12" width="3.5703125" style="64" bestFit="1" customWidth="1"/>
    <col min="13" max="13" width="25.28515625" style="64" bestFit="1" customWidth="1"/>
    <col min="14" max="14" width="3.5703125" style="64" bestFit="1" customWidth="1"/>
    <col min="15" max="15" width="18.5703125" style="64" bestFit="1" customWidth="1"/>
    <col min="16" max="16" width="3.5703125" style="64" bestFit="1" customWidth="1"/>
    <col min="17" max="17" width="25.28515625" style="64" bestFit="1" customWidth="1"/>
    <col min="18" max="18" width="3.5703125" style="64" bestFit="1" customWidth="1"/>
    <col min="19" max="19" width="18.5703125" style="64" bestFit="1" customWidth="1"/>
    <col min="20" max="20" width="3.5703125" style="64" bestFit="1" customWidth="1"/>
    <col min="21" max="21" width="16.5703125" style="64" bestFit="1" customWidth="1"/>
    <col min="22" max="22" width="3.5703125" style="64" bestFit="1" customWidth="1"/>
    <col min="23" max="23" width="27.140625" style="64" bestFit="1" customWidth="1"/>
    <col min="24" max="24" width="3.5703125" style="64" bestFit="1" customWidth="1"/>
    <col min="25" max="25" width="29.28515625" style="64" bestFit="1" customWidth="1"/>
    <col min="26" max="26" width="3.5703125" style="64" bestFit="1" customWidth="1"/>
    <col min="27" max="27" width="19.140625" style="93" customWidth="1"/>
    <col min="28" max="28" width="1" style="64" customWidth="1"/>
    <col min="29" max="29" width="9.140625" style="64" customWidth="1"/>
    <col min="30" max="16384" width="9.140625" style="64"/>
  </cols>
  <sheetData>
    <row r="2" spans="3:27" ht="44.25" x14ac:dyDescent="0.8">
      <c r="C2" s="120" t="s">
        <v>130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3:27" ht="44.25" x14ac:dyDescent="0.8">
      <c r="C3" s="120" t="s">
        <v>0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3:27" ht="44.25" x14ac:dyDescent="0.8">
      <c r="C4" s="120" t="s">
        <v>215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</row>
    <row r="5" spans="3:27" x14ac:dyDescent="0.8"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3:27" ht="44.25" x14ac:dyDescent="0.8">
      <c r="C6" s="105" t="s">
        <v>89</v>
      </c>
      <c r="D6" s="106"/>
      <c r="E6" s="106"/>
      <c r="F6" s="106"/>
      <c r="G6" s="106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8" spans="3:27" s="86" customFormat="1" ht="34.5" customHeight="1" x14ac:dyDescent="0.25">
      <c r="C8" s="116" t="s">
        <v>1</v>
      </c>
      <c r="E8" s="119" t="s">
        <v>205</v>
      </c>
      <c r="F8" s="119" t="s">
        <v>2</v>
      </c>
      <c r="G8" s="119" t="s">
        <v>2</v>
      </c>
      <c r="H8" s="119" t="s">
        <v>2</v>
      </c>
      <c r="I8" s="119" t="s">
        <v>2</v>
      </c>
      <c r="J8" s="121"/>
      <c r="K8" s="119" t="s">
        <v>3</v>
      </c>
      <c r="L8" s="119" t="s">
        <v>3</v>
      </c>
      <c r="M8" s="119" t="s">
        <v>3</v>
      </c>
      <c r="N8" s="119" t="s">
        <v>3</v>
      </c>
      <c r="O8" s="119" t="s">
        <v>3</v>
      </c>
      <c r="P8" s="119" t="s">
        <v>3</v>
      </c>
      <c r="Q8" s="119" t="s">
        <v>3</v>
      </c>
      <c r="R8" s="121"/>
      <c r="S8" s="119" t="s">
        <v>216</v>
      </c>
      <c r="T8" s="119" t="s">
        <v>4</v>
      </c>
      <c r="U8" s="119" t="s">
        <v>4</v>
      </c>
      <c r="V8" s="119" t="s">
        <v>4</v>
      </c>
      <c r="W8" s="119" t="s">
        <v>4</v>
      </c>
      <c r="X8" s="119" t="s">
        <v>4</v>
      </c>
      <c r="Y8" s="119" t="s">
        <v>4</v>
      </c>
      <c r="Z8" s="119" t="s">
        <v>4</v>
      </c>
      <c r="AA8" s="119" t="s">
        <v>4</v>
      </c>
    </row>
    <row r="9" spans="3:27" s="86" customFormat="1" ht="44.25" customHeight="1" x14ac:dyDescent="0.25">
      <c r="C9" s="116" t="s">
        <v>1</v>
      </c>
      <c r="D9" s="121"/>
      <c r="E9" s="117" t="s">
        <v>5</v>
      </c>
      <c r="F9" s="122"/>
      <c r="G9" s="117" t="s">
        <v>6</v>
      </c>
      <c r="H9" s="87"/>
      <c r="I9" s="117" t="s">
        <v>7</v>
      </c>
      <c r="J9" s="121"/>
      <c r="K9" s="117" t="s">
        <v>8</v>
      </c>
      <c r="L9" s="117" t="s">
        <v>8</v>
      </c>
      <c r="M9" s="117" t="s">
        <v>8</v>
      </c>
      <c r="N9" s="87"/>
      <c r="O9" s="117" t="s">
        <v>9</v>
      </c>
      <c r="P9" s="117" t="s">
        <v>9</v>
      </c>
      <c r="Q9" s="117" t="s">
        <v>9</v>
      </c>
      <c r="R9" s="121"/>
      <c r="S9" s="117" t="s">
        <v>5</v>
      </c>
      <c r="T9" s="122"/>
      <c r="U9" s="117" t="s">
        <v>10</v>
      </c>
      <c r="V9" s="122"/>
      <c r="W9" s="117" t="s">
        <v>6</v>
      </c>
      <c r="X9" s="122"/>
      <c r="Y9" s="117" t="s">
        <v>7</v>
      </c>
      <c r="Z9" s="121"/>
      <c r="AA9" s="117" t="s">
        <v>11</v>
      </c>
    </row>
    <row r="10" spans="3:27" s="86" customFormat="1" ht="54" customHeight="1" x14ac:dyDescent="0.25">
      <c r="C10" s="116" t="s">
        <v>1</v>
      </c>
      <c r="D10" s="121"/>
      <c r="E10" s="118" t="s">
        <v>5</v>
      </c>
      <c r="F10" s="123"/>
      <c r="G10" s="118" t="s">
        <v>6</v>
      </c>
      <c r="H10" s="88"/>
      <c r="I10" s="118" t="s">
        <v>7</v>
      </c>
      <c r="J10" s="121"/>
      <c r="K10" s="118" t="s">
        <v>5</v>
      </c>
      <c r="L10" s="88"/>
      <c r="M10" s="118" t="s">
        <v>6</v>
      </c>
      <c r="N10" s="88"/>
      <c r="O10" s="118" t="s">
        <v>5</v>
      </c>
      <c r="P10" s="88"/>
      <c r="Q10" s="118" t="s">
        <v>12</v>
      </c>
      <c r="R10" s="121"/>
      <c r="S10" s="118" t="s">
        <v>5</v>
      </c>
      <c r="T10" s="123"/>
      <c r="U10" s="118" t="s">
        <v>10</v>
      </c>
      <c r="V10" s="123"/>
      <c r="W10" s="118" t="s">
        <v>6</v>
      </c>
      <c r="X10" s="123"/>
      <c r="Y10" s="118" t="s">
        <v>7</v>
      </c>
      <c r="Z10" s="121"/>
      <c r="AA10" s="118" t="s">
        <v>11</v>
      </c>
    </row>
    <row r="11" spans="3:27" x14ac:dyDescent="0.8">
      <c r="C11" s="89" t="s">
        <v>175</v>
      </c>
      <c r="E11" s="90">
        <v>780000</v>
      </c>
      <c r="G11" s="90">
        <v>14243353613</v>
      </c>
      <c r="I11" s="90">
        <v>15429644100</v>
      </c>
      <c r="K11" s="90">
        <v>0</v>
      </c>
      <c r="M11" s="90">
        <v>0</v>
      </c>
      <c r="O11" s="90">
        <v>0</v>
      </c>
      <c r="Q11" s="90">
        <v>0</v>
      </c>
      <c r="S11" s="90">
        <v>780000</v>
      </c>
      <c r="U11" s="90">
        <v>19900</v>
      </c>
      <c r="W11" s="90">
        <v>14243353613</v>
      </c>
      <c r="Y11" s="90">
        <v>15429644100</v>
      </c>
      <c r="AA11" s="91" t="s">
        <v>217</v>
      </c>
    </row>
    <row r="12" spans="3:27" x14ac:dyDescent="0.8">
      <c r="C12" s="64" t="s">
        <v>16</v>
      </c>
      <c r="E12" s="90">
        <v>1505534</v>
      </c>
      <c r="G12" s="90">
        <v>8442737797</v>
      </c>
      <c r="I12" s="90">
        <v>7309277539.0668001</v>
      </c>
      <c r="K12" s="90">
        <v>0</v>
      </c>
      <c r="M12" s="90">
        <v>0</v>
      </c>
      <c r="O12" s="90">
        <v>0</v>
      </c>
      <c r="Q12" s="90">
        <v>0</v>
      </c>
      <c r="S12" s="90">
        <v>1505534</v>
      </c>
      <c r="U12" s="90">
        <v>4980</v>
      </c>
      <c r="W12" s="90">
        <v>8442737797</v>
      </c>
      <c r="Y12" s="90">
        <v>7452948842.0459995</v>
      </c>
      <c r="AA12" s="91" t="s">
        <v>218</v>
      </c>
    </row>
    <row r="13" spans="3:27" x14ac:dyDescent="0.8">
      <c r="C13" s="64" t="s">
        <v>14</v>
      </c>
      <c r="E13" s="90">
        <v>354847</v>
      </c>
      <c r="G13" s="90">
        <v>4586052833</v>
      </c>
      <c r="I13" s="90">
        <v>6211674978.7635002</v>
      </c>
      <c r="K13" s="90">
        <v>0</v>
      </c>
      <c r="M13" s="90">
        <v>0</v>
      </c>
      <c r="O13" s="90">
        <v>0</v>
      </c>
      <c r="Q13" s="90">
        <v>0</v>
      </c>
      <c r="S13" s="90">
        <v>354847</v>
      </c>
      <c r="U13" s="90">
        <v>19010</v>
      </c>
      <c r="W13" s="90">
        <v>4586052833</v>
      </c>
      <c r="Y13" s="90">
        <v>6705504903.2535</v>
      </c>
      <c r="AA13" s="91" t="s">
        <v>219</v>
      </c>
    </row>
    <row r="14" spans="3:27" x14ac:dyDescent="0.8">
      <c r="C14" s="64" t="s">
        <v>17</v>
      </c>
      <c r="E14" s="90">
        <v>250368</v>
      </c>
      <c r="G14" s="90">
        <v>9728482333</v>
      </c>
      <c r="I14" s="90">
        <v>5363327589.1199999</v>
      </c>
      <c r="K14" s="90">
        <v>0</v>
      </c>
      <c r="M14" s="90">
        <v>0</v>
      </c>
      <c r="O14" s="90">
        <v>0</v>
      </c>
      <c r="Q14" s="90">
        <v>0</v>
      </c>
      <c r="S14" s="90">
        <v>250368</v>
      </c>
      <c r="U14" s="90">
        <v>24800</v>
      </c>
      <c r="W14" s="90">
        <v>9728482333</v>
      </c>
      <c r="Y14" s="90">
        <v>6172182097.9200001</v>
      </c>
      <c r="AA14" s="91" t="s">
        <v>220</v>
      </c>
    </row>
    <row r="15" spans="3:27" x14ac:dyDescent="0.8">
      <c r="C15" s="64" t="s">
        <v>181</v>
      </c>
      <c r="E15" s="90">
        <v>44950</v>
      </c>
      <c r="G15" s="90">
        <v>5186709277</v>
      </c>
      <c r="I15" s="90">
        <v>5026339768.2749996</v>
      </c>
      <c r="K15" s="90">
        <v>0</v>
      </c>
      <c r="M15" s="90">
        <v>0</v>
      </c>
      <c r="O15" s="90">
        <v>0</v>
      </c>
      <c r="Q15" s="90">
        <v>0</v>
      </c>
      <c r="S15" s="90">
        <v>44950</v>
      </c>
      <c r="U15" s="90">
        <v>119940</v>
      </c>
      <c r="W15" s="90">
        <v>5186709277</v>
      </c>
      <c r="Y15" s="90">
        <v>5359224747.1499996</v>
      </c>
      <c r="Z15" s="90"/>
      <c r="AA15" s="91" t="s">
        <v>221</v>
      </c>
    </row>
    <row r="16" spans="3:27" x14ac:dyDescent="0.8">
      <c r="C16" s="64" t="s">
        <v>132</v>
      </c>
      <c r="E16" s="90">
        <v>90000</v>
      </c>
      <c r="G16" s="90">
        <v>5968033190</v>
      </c>
      <c r="I16" s="90">
        <v>5084267535</v>
      </c>
      <c r="K16" s="90">
        <v>0</v>
      </c>
      <c r="M16" s="90">
        <v>0</v>
      </c>
      <c r="O16" s="90">
        <v>0</v>
      </c>
      <c r="Q16" s="90">
        <v>0</v>
      </c>
      <c r="S16" s="90">
        <v>90000</v>
      </c>
      <c r="U16" s="90">
        <v>58820</v>
      </c>
      <c r="W16" s="90">
        <v>5968033190</v>
      </c>
      <c r="Y16" s="90">
        <v>5262301890</v>
      </c>
      <c r="AA16" s="91" t="s">
        <v>222</v>
      </c>
    </row>
    <row r="17" spans="3:27" x14ac:dyDescent="0.8">
      <c r="C17" s="64" t="s">
        <v>223</v>
      </c>
      <c r="E17" s="90">
        <v>0</v>
      </c>
      <c r="G17" s="90">
        <v>0</v>
      </c>
      <c r="I17" s="90">
        <v>0</v>
      </c>
      <c r="K17" s="90">
        <v>219700</v>
      </c>
      <c r="M17" s="90">
        <v>4967052332</v>
      </c>
      <c r="O17" s="90">
        <v>0</v>
      </c>
      <c r="Q17" s="90">
        <v>0</v>
      </c>
      <c r="S17" s="90">
        <v>219700</v>
      </c>
      <c r="U17" s="90">
        <v>22550</v>
      </c>
      <c r="W17" s="90">
        <v>4967052332</v>
      </c>
      <c r="Y17" s="90">
        <v>4924757301.75</v>
      </c>
      <c r="AA17" s="91" t="s">
        <v>224</v>
      </c>
    </row>
    <row r="18" spans="3:27" x14ac:dyDescent="0.8">
      <c r="C18" s="64" t="s">
        <v>133</v>
      </c>
      <c r="E18" s="90">
        <v>75000</v>
      </c>
      <c r="G18" s="90">
        <v>4034016183</v>
      </c>
      <c r="I18" s="90">
        <v>3399651000</v>
      </c>
      <c r="K18" s="90">
        <v>0</v>
      </c>
      <c r="M18" s="90">
        <v>0</v>
      </c>
      <c r="O18" s="90">
        <v>0</v>
      </c>
      <c r="Q18" s="90">
        <v>0</v>
      </c>
      <c r="S18" s="90">
        <v>75000</v>
      </c>
      <c r="U18" s="90">
        <v>49500</v>
      </c>
      <c r="W18" s="90">
        <v>4034016183</v>
      </c>
      <c r="Y18" s="90">
        <v>3690410625</v>
      </c>
      <c r="AA18" s="91" t="s">
        <v>225</v>
      </c>
    </row>
    <row r="19" spans="3:27" x14ac:dyDescent="0.8">
      <c r="C19" s="64" t="s">
        <v>131</v>
      </c>
      <c r="E19" s="90">
        <v>350000</v>
      </c>
      <c r="G19" s="90">
        <v>4000638041</v>
      </c>
      <c r="I19" s="90">
        <v>3225195225</v>
      </c>
      <c r="K19" s="90">
        <v>0</v>
      </c>
      <c r="M19" s="90">
        <v>0</v>
      </c>
      <c r="O19" s="90">
        <v>0</v>
      </c>
      <c r="Q19" s="90">
        <v>0</v>
      </c>
      <c r="S19" s="90">
        <v>350000</v>
      </c>
      <c r="U19" s="90">
        <v>10400</v>
      </c>
      <c r="W19" s="90">
        <v>4000638041</v>
      </c>
      <c r="Y19" s="90">
        <v>3618342000</v>
      </c>
      <c r="AA19" s="91" t="s">
        <v>226</v>
      </c>
    </row>
    <row r="20" spans="3:27" x14ac:dyDescent="0.8">
      <c r="C20" s="64" t="s">
        <v>134</v>
      </c>
      <c r="E20" s="90">
        <v>540000</v>
      </c>
      <c r="G20" s="90">
        <v>6026497372</v>
      </c>
      <c r="I20" s="90">
        <v>4042006110</v>
      </c>
      <c r="K20" s="90">
        <v>0</v>
      </c>
      <c r="M20" s="90">
        <v>0</v>
      </c>
      <c r="O20" s="90">
        <v>-150000</v>
      </c>
      <c r="Q20" s="90">
        <v>1265922675</v>
      </c>
      <c r="S20" s="90">
        <v>390000</v>
      </c>
      <c r="U20" s="90">
        <v>8630</v>
      </c>
      <c r="W20" s="90">
        <v>4352470324</v>
      </c>
      <c r="Y20" s="90">
        <v>3345674085</v>
      </c>
      <c r="AA20" s="91" t="s">
        <v>227</v>
      </c>
    </row>
    <row r="21" spans="3:27" x14ac:dyDescent="0.8">
      <c r="C21" s="64" t="s">
        <v>182</v>
      </c>
      <c r="E21" s="90">
        <v>227158</v>
      </c>
      <c r="G21" s="90">
        <v>5198331334</v>
      </c>
      <c r="I21" s="90">
        <v>4696773325.9200001</v>
      </c>
      <c r="K21" s="90">
        <v>0</v>
      </c>
      <c r="M21" s="90">
        <v>0</v>
      </c>
      <c r="O21" s="90">
        <v>-227158</v>
      </c>
      <c r="Q21" s="90">
        <v>4968102273</v>
      </c>
      <c r="S21" s="90">
        <v>0</v>
      </c>
      <c r="U21" s="90">
        <v>0</v>
      </c>
      <c r="W21" s="90">
        <v>0</v>
      </c>
      <c r="Y21" s="90">
        <v>0</v>
      </c>
      <c r="AA21" s="91" t="s">
        <v>179</v>
      </c>
    </row>
    <row r="22" spans="3:27" x14ac:dyDescent="0.8">
      <c r="E22" s="90"/>
      <c r="G22" s="90"/>
      <c r="I22" s="90"/>
      <c r="K22" s="90"/>
      <c r="M22" s="90"/>
      <c r="O22" s="90"/>
      <c r="Q22" s="90"/>
      <c r="S22" s="90"/>
      <c r="U22" s="90"/>
      <c r="W22" s="90"/>
      <c r="Y22" s="90"/>
      <c r="AA22" s="91"/>
    </row>
    <row r="23" spans="3:27" ht="33.75" thickBot="1" x14ac:dyDescent="0.85">
      <c r="C23" s="64" t="s">
        <v>87</v>
      </c>
      <c r="E23" s="92">
        <f>SUM(E11:E21)</f>
        <v>4217857</v>
      </c>
      <c r="F23" s="90"/>
      <c r="G23" s="92">
        <f>SUM(G11:G21)</f>
        <v>67414851973</v>
      </c>
      <c r="H23" s="90"/>
      <c r="I23" s="92">
        <f>SUM(I11:I21)</f>
        <v>59788157171.145294</v>
      </c>
      <c r="J23" s="90"/>
      <c r="K23" s="92">
        <f>SUM(K11:K21)</f>
        <v>219700</v>
      </c>
      <c r="L23" s="90"/>
      <c r="M23" s="92">
        <f>SUM(M11:M21)</f>
        <v>4967052332</v>
      </c>
      <c r="N23" s="90"/>
      <c r="O23" s="92">
        <f>SUM(O11:O21)</f>
        <v>-377158</v>
      </c>
      <c r="P23" s="90"/>
      <c r="Q23" s="92">
        <f>SUM(Q11:Q21)</f>
        <v>6234024948</v>
      </c>
      <c r="R23" s="90">
        <f>SUM(R11:R20)</f>
        <v>0</v>
      </c>
      <c r="S23" s="92">
        <f>SUM(S11:S21)</f>
        <v>4060399</v>
      </c>
      <c r="T23" s="90"/>
      <c r="U23" s="92"/>
      <c r="V23" s="90"/>
      <c r="W23" s="92">
        <f>SUM(W11:W21)</f>
        <v>65509545923</v>
      </c>
      <c r="X23" s="90"/>
      <c r="Y23" s="92">
        <f>SUM(Y11:Y21)</f>
        <v>61960990592.119499</v>
      </c>
      <c r="Z23" s="90"/>
      <c r="AA23" s="97">
        <f>SUM(AA11:AA21)</f>
        <v>0</v>
      </c>
    </row>
    <row r="24" spans="3:27" ht="276.75" customHeight="1" thickTop="1" x14ac:dyDescent="0.8"/>
    <row r="25" spans="3:27" ht="30.75" customHeight="1" x14ac:dyDescent="0.95">
      <c r="O25" s="102">
        <v>2</v>
      </c>
    </row>
  </sheetData>
  <sortState xmlns:xlrd2="http://schemas.microsoft.com/office/spreadsheetml/2017/richdata2" ref="C11:AA20">
    <sortCondition descending="1" ref="Y11:Y20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9" t="s">
        <v>130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2:28" ht="30" x14ac:dyDescent="0.6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2:28" ht="30" x14ac:dyDescent="0.6">
      <c r="B4" s="109" t="s">
        <v>215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4" t="s">
        <v>205</v>
      </c>
      <c r="E8" s="124" t="s">
        <v>2</v>
      </c>
      <c r="F8" s="124" t="s">
        <v>2</v>
      </c>
      <c r="G8" s="124" t="s">
        <v>2</v>
      </c>
      <c r="H8" s="124" t="s">
        <v>2</v>
      </c>
      <c r="I8" s="124" t="s">
        <v>2</v>
      </c>
      <c r="J8" s="124" t="s">
        <v>2</v>
      </c>
      <c r="K8" s="15"/>
      <c r="L8" s="124" t="s">
        <v>216</v>
      </c>
      <c r="M8" s="124" t="s">
        <v>4</v>
      </c>
      <c r="N8" s="124" t="s">
        <v>4</v>
      </c>
      <c r="O8" s="124" t="s">
        <v>4</v>
      </c>
      <c r="P8" s="124" t="s">
        <v>4</v>
      </c>
      <c r="Q8" s="124" t="s">
        <v>4</v>
      </c>
      <c r="R8" s="124" t="s">
        <v>4</v>
      </c>
      <c r="S8" s="15"/>
    </row>
    <row r="9" spans="2:28" ht="30" x14ac:dyDescent="0.6">
      <c r="B9" s="21" t="s">
        <v>1</v>
      </c>
      <c r="C9" s="15"/>
      <c r="D9" s="18" t="s">
        <v>18</v>
      </c>
      <c r="E9" s="19"/>
      <c r="F9" s="18" t="s">
        <v>19</v>
      </c>
      <c r="G9" s="19"/>
      <c r="H9" s="18" t="s">
        <v>20</v>
      </c>
      <c r="I9" s="19"/>
      <c r="J9" s="18" t="s">
        <v>21</v>
      </c>
      <c r="K9" s="15"/>
      <c r="L9" s="18" t="s">
        <v>18</v>
      </c>
      <c r="M9" s="19"/>
      <c r="N9" s="18" t="s">
        <v>19</v>
      </c>
      <c r="O9" s="19"/>
      <c r="P9" s="18" t="s">
        <v>20</v>
      </c>
      <c r="Q9" s="19"/>
      <c r="R9" s="18" t="s">
        <v>21</v>
      </c>
      <c r="S9" s="15"/>
    </row>
    <row r="12" spans="2:28" ht="26.25" customHeight="1" thickBot="1" x14ac:dyDescent="0.65">
      <c r="B12" s="23" t="s">
        <v>87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2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8"/>
  <sheetViews>
    <sheetView rightToLeft="1" view="pageBreakPreview" topLeftCell="A3" zoomScale="70" zoomScaleNormal="90" zoomScaleSheetLayoutView="70" workbookViewId="0">
      <selection activeCell="A20" sqref="A20:XFD22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6" t="s">
        <v>130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</row>
    <row r="3" spans="2:38" ht="39" x14ac:dyDescent="0.6">
      <c r="B3" s="126" t="s">
        <v>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</row>
    <row r="4" spans="2:38" ht="39" x14ac:dyDescent="0.6">
      <c r="B4" s="126" t="s">
        <v>215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</row>
    <row r="5" spans="2:38" ht="39" x14ac:dyDescent="0.6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2:38" ht="39" x14ac:dyDescent="0.6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09" t="s">
        <v>22</v>
      </c>
      <c r="C10" s="109" t="s">
        <v>22</v>
      </c>
      <c r="D10" s="109" t="s">
        <v>22</v>
      </c>
      <c r="E10" s="109" t="s">
        <v>22</v>
      </c>
      <c r="F10" s="109" t="s">
        <v>22</v>
      </c>
      <c r="G10" s="109" t="s">
        <v>22</v>
      </c>
      <c r="H10" s="109" t="s">
        <v>22</v>
      </c>
      <c r="I10" s="109" t="s">
        <v>22</v>
      </c>
      <c r="J10" s="109" t="s">
        <v>22</v>
      </c>
      <c r="K10" s="109" t="s">
        <v>22</v>
      </c>
      <c r="L10" s="109" t="s">
        <v>22</v>
      </c>
      <c r="M10" s="109" t="s">
        <v>22</v>
      </c>
      <c r="N10" s="109" t="s">
        <v>22</v>
      </c>
      <c r="P10" s="109" t="s">
        <v>205</v>
      </c>
      <c r="Q10" s="109" t="s">
        <v>2</v>
      </c>
      <c r="R10" s="109" t="s">
        <v>2</v>
      </c>
      <c r="S10" s="109" t="s">
        <v>2</v>
      </c>
      <c r="T10" s="109" t="s">
        <v>2</v>
      </c>
      <c r="V10" s="109" t="s">
        <v>3</v>
      </c>
      <c r="W10" s="109" t="s">
        <v>3</v>
      </c>
      <c r="X10" s="109" t="s">
        <v>3</v>
      </c>
      <c r="Y10" s="109" t="s">
        <v>3</v>
      </c>
      <c r="Z10" s="109" t="s">
        <v>3</v>
      </c>
      <c r="AA10" s="109" t="s">
        <v>3</v>
      </c>
      <c r="AB10" s="109" t="s">
        <v>3</v>
      </c>
      <c r="AD10" s="109" t="s">
        <v>216</v>
      </c>
      <c r="AE10" s="109" t="s">
        <v>4</v>
      </c>
      <c r="AF10" s="109" t="s">
        <v>4</v>
      </c>
      <c r="AG10" s="109" t="s">
        <v>4</v>
      </c>
      <c r="AH10" s="109" t="s">
        <v>4</v>
      </c>
      <c r="AI10" s="109" t="s">
        <v>4</v>
      </c>
      <c r="AJ10" s="109" t="s">
        <v>4</v>
      </c>
      <c r="AK10" s="109" t="s">
        <v>4</v>
      </c>
      <c r="AL10" s="109" t="s">
        <v>4</v>
      </c>
    </row>
    <row r="11" spans="2:38" s="16" customFormat="1" ht="45.75" customHeight="1" x14ac:dyDescent="0.6">
      <c r="B11" s="112" t="s">
        <v>23</v>
      </c>
      <c r="C11" s="24"/>
      <c r="D11" s="112" t="s">
        <v>24</v>
      </c>
      <c r="E11" s="24"/>
      <c r="F11" s="112" t="s">
        <v>25</v>
      </c>
      <c r="G11" s="24"/>
      <c r="H11" s="112" t="s">
        <v>26</v>
      </c>
      <c r="I11" s="24"/>
      <c r="J11" s="112" t="s">
        <v>94</v>
      </c>
      <c r="K11" s="24"/>
      <c r="L11" s="112" t="s">
        <v>28</v>
      </c>
      <c r="M11" s="24"/>
      <c r="N11" s="112" t="s">
        <v>21</v>
      </c>
      <c r="P11" s="112" t="s">
        <v>5</v>
      </c>
      <c r="Q11" s="24"/>
      <c r="R11" s="112" t="s">
        <v>6</v>
      </c>
      <c r="S11" s="24"/>
      <c r="T11" s="112" t="s">
        <v>7</v>
      </c>
      <c r="V11" s="112" t="s">
        <v>8</v>
      </c>
      <c r="W11" s="112" t="s">
        <v>8</v>
      </c>
      <c r="X11" s="112" t="s">
        <v>8</v>
      </c>
      <c r="Z11" s="112" t="s">
        <v>9</v>
      </c>
      <c r="AA11" s="112" t="s">
        <v>9</v>
      </c>
      <c r="AB11" s="112" t="s">
        <v>9</v>
      </c>
      <c r="AD11" s="112" t="s">
        <v>5</v>
      </c>
      <c r="AE11" s="24"/>
      <c r="AF11" s="112" t="s">
        <v>29</v>
      </c>
      <c r="AG11" s="24"/>
      <c r="AH11" s="112" t="s">
        <v>6</v>
      </c>
      <c r="AI11" s="24"/>
      <c r="AJ11" s="112" t="s">
        <v>7</v>
      </c>
      <c r="AK11" s="24"/>
      <c r="AL11" s="112" t="s">
        <v>11</v>
      </c>
    </row>
    <row r="12" spans="2:38" s="16" customFormat="1" ht="45.75" customHeight="1" x14ac:dyDescent="0.6">
      <c r="B12" s="113" t="s">
        <v>23</v>
      </c>
      <c r="C12" s="25"/>
      <c r="D12" s="113" t="s">
        <v>24</v>
      </c>
      <c r="E12" s="25"/>
      <c r="F12" s="113" t="s">
        <v>25</v>
      </c>
      <c r="G12" s="25"/>
      <c r="H12" s="113" t="s">
        <v>26</v>
      </c>
      <c r="I12" s="25"/>
      <c r="J12" s="113" t="s">
        <v>27</v>
      </c>
      <c r="K12" s="25"/>
      <c r="L12" s="113" t="s">
        <v>28</v>
      </c>
      <c r="M12" s="25"/>
      <c r="N12" s="113" t="s">
        <v>21</v>
      </c>
      <c r="P12" s="113" t="s">
        <v>5</v>
      </c>
      <c r="Q12" s="25"/>
      <c r="R12" s="113" t="s">
        <v>6</v>
      </c>
      <c r="S12" s="25"/>
      <c r="T12" s="113" t="s">
        <v>7</v>
      </c>
      <c r="V12" s="113" t="s">
        <v>5</v>
      </c>
      <c r="W12" s="25"/>
      <c r="X12" s="113" t="s">
        <v>6</v>
      </c>
      <c r="Z12" s="113" t="s">
        <v>5</v>
      </c>
      <c r="AA12" s="25"/>
      <c r="AB12" s="113" t="s">
        <v>12</v>
      </c>
      <c r="AD12" s="113" t="s">
        <v>5</v>
      </c>
      <c r="AE12" s="25"/>
      <c r="AF12" s="113" t="s">
        <v>29</v>
      </c>
      <c r="AG12" s="25"/>
      <c r="AH12" s="113" t="s">
        <v>6</v>
      </c>
      <c r="AI12" s="25"/>
      <c r="AJ12" s="113" t="s">
        <v>7</v>
      </c>
      <c r="AK12" s="25"/>
      <c r="AL12" s="113" t="s">
        <v>11</v>
      </c>
    </row>
    <row r="13" spans="2:38" ht="21.75" x14ac:dyDescent="0.6">
      <c r="B13" s="3" t="s">
        <v>183</v>
      </c>
      <c r="C13" s="3"/>
      <c r="D13" s="3" t="s">
        <v>102</v>
      </c>
      <c r="E13" s="3"/>
      <c r="F13" s="3" t="s">
        <v>102</v>
      </c>
      <c r="G13" s="3"/>
      <c r="H13" s="3" t="s">
        <v>184</v>
      </c>
      <c r="I13" s="3"/>
      <c r="J13" s="3" t="s">
        <v>185</v>
      </c>
      <c r="K13" s="3"/>
      <c r="L13" s="3">
        <v>18</v>
      </c>
      <c r="M13" s="3"/>
      <c r="N13" s="3">
        <v>18</v>
      </c>
      <c r="O13" s="3"/>
      <c r="P13" s="3">
        <v>37330</v>
      </c>
      <c r="Q13" s="3"/>
      <c r="R13" s="3">
        <v>34914749000</v>
      </c>
      <c r="S13" s="3"/>
      <c r="T13" s="3">
        <v>35024869191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37330</v>
      </c>
      <c r="AE13" s="3"/>
      <c r="AF13" s="3">
        <v>950000</v>
      </c>
      <c r="AG13" s="3"/>
      <c r="AH13" s="3">
        <v>34914749000</v>
      </c>
      <c r="AI13" s="3"/>
      <c r="AJ13" s="3">
        <v>35457072240</v>
      </c>
      <c r="AK13" s="2"/>
      <c r="AL13" s="72" t="s">
        <v>228</v>
      </c>
    </row>
    <row r="14" spans="2:38" ht="21.75" x14ac:dyDescent="0.6">
      <c r="B14" s="3" t="s">
        <v>188</v>
      </c>
      <c r="C14" s="3"/>
      <c r="D14" s="3" t="s">
        <v>102</v>
      </c>
      <c r="E14" s="3"/>
      <c r="F14" s="3" t="s">
        <v>102</v>
      </c>
      <c r="G14" s="3"/>
      <c r="H14" s="3" t="s">
        <v>189</v>
      </c>
      <c r="I14" s="3"/>
      <c r="J14" s="3" t="s">
        <v>190</v>
      </c>
      <c r="K14" s="3"/>
      <c r="L14" s="3">
        <v>0</v>
      </c>
      <c r="M14" s="3"/>
      <c r="N14" s="3">
        <v>0</v>
      </c>
      <c r="O14" s="3"/>
      <c r="P14" s="3">
        <v>6800</v>
      </c>
      <c r="Q14" s="3"/>
      <c r="R14" s="3">
        <v>5714735607</v>
      </c>
      <c r="S14" s="3"/>
      <c r="T14" s="3">
        <v>5982915400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6800</v>
      </c>
      <c r="AE14" s="3"/>
      <c r="AF14" s="3">
        <v>866630</v>
      </c>
      <c r="AG14" s="3"/>
      <c r="AH14" s="3">
        <v>5714735607</v>
      </c>
      <c r="AI14" s="3"/>
      <c r="AJ14" s="3">
        <v>5892015878</v>
      </c>
      <c r="AK14" s="2"/>
      <c r="AL14" s="72" t="s">
        <v>229</v>
      </c>
    </row>
    <row r="15" spans="2:38" ht="21.75" x14ac:dyDescent="0.6">
      <c r="B15" s="3" t="s">
        <v>138</v>
      </c>
      <c r="C15" s="3"/>
      <c r="D15" s="3" t="s">
        <v>102</v>
      </c>
      <c r="E15" s="3"/>
      <c r="F15" s="3" t="s">
        <v>102</v>
      </c>
      <c r="G15" s="3"/>
      <c r="H15" s="3" t="s">
        <v>139</v>
      </c>
      <c r="I15" s="3"/>
      <c r="J15" s="3" t="s">
        <v>140</v>
      </c>
      <c r="K15" s="3"/>
      <c r="L15" s="3">
        <v>18</v>
      </c>
      <c r="M15" s="3"/>
      <c r="N15" s="3">
        <v>18</v>
      </c>
      <c r="O15" s="3"/>
      <c r="P15" s="3">
        <v>5850</v>
      </c>
      <c r="Q15" s="3"/>
      <c r="R15" s="3">
        <v>5734039105</v>
      </c>
      <c r="S15" s="3"/>
      <c r="T15" s="3">
        <v>5731960893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5850</v>
      </c>
      <c r="AE15" s="3"/>
      <c r="AF15" s="3">
        <v>980000</v>
      </c>
      <c r="AG15" s="3"/>
      <c r="AH15" s="3">
        <v>5734039105</v>
      </c>
      <c r="AI15" s="3"/>
      <c r="AJ15" s="3">
        <v>5731960893</v>
      </c>
      <c r="AK15" s="2"/>
      <c r="AL15" s="72" t="s">
        <v>230</v>
      </c>
    </row>
    <row r="16" spans="2:38" ht="21.75" x14ac:dyDescent="0.6">
      <c r="B16" s="3" t="s">
        <v>191</v>
      </c>
      <c r="C16" s="3"/>
      <c r="D16" s="3" t="s">
        <v>102</v>
      </c>
      <c r="E16" s="3"/>
      <c r="F16" s="3" t="s">
        <v>102</v>
      </c>
      <c r="G16" s="3"/>
      <c r="H16" s="3" t="s">
        <v>192</v>
      </c>
      <c r="I16" s="3"/>
      <c r="J16" s="3" t="s">
        <v>193</v>
      </c>
      <c r="K16" s="3"/>
      <c r="L16" s="3">
        <v>0</v>
      </c>
      <c r="M16" s="3"/>
      <c r="N16" s="3">
        <v>0</v>
      </c>
      <c r="O16" s="3"/>
      <c r="P16" s="3">
        <v>4000</v>
      </c>
      <c r="Q16" s="3"/>
      <c r="R16" s="3">
        <v>2468447325</v>
      </c>
      <c r="S16" s="3"/>
      <c r="T16" s="3">
        <v>2456118747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4000</v>
      </c>
      <c r="AE16" s="3"/>
      <c r="AF16" s="3">
        <v>608049</v>
      </c>
      <c r="AG16" s="3"/>
      <c r="AH16" s="3">
        <v>2468447325</v>
      </c>
      <c r="AI16" s="3"/>
      <c r="AJ16" s="3">
        <v>2431755164</v>
      </c>
      <c r="AK16" s="2"/>
      <c r="AL16" s="72" t="s">
        <v>231</v>
      </c>
    </row>
    <row r="17" spans="2:38" ht="21.75" x14ac:dyDescent="0.6">
      <c r="B17" s="3" t="s">
        <v>136</v>
      </c>
      <c r="C17" s="3"/>
      <c r="D17" s="3" t="s">
        <v>102</v>
      </c>
      <c r="E17" s="3"/>
      <c r="F17" s="3" t="s">
        <v>102</v>
      </c>
      <c r="G17" s="3"/>
      <c r="H17" s="3" t="s">
        <v>66</v>
      </c>
      <c r="I17" s="3"/>
      <c r="J17" s="3" t="s">
        <v>137</v>
      </c>
      <c r="K17" s="3"/>
      <c r="L17" s="3">
        <v>0</v>
      </c>
      <c r="M17" s="3"/>
      <c r="N17" s="3">
        <v>0</v>
      </c>
      <c r="O17" s="3"/>
      <c r="P17" s="3">
        <v>60</v>
      </c>
      <c r="Q17" s="3"/>
      <c r="R17" s="3">
        <v>36512011</v>
      </c>
      <c r="S17" s="3"/>
      <c r="T17" s="3">
        <v>37283241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60</v>
      </c>
      <c r="AE17" s="3"/>
      <c r="AF17" s="3">
        <v>616460</v>
      </c>
      <c r="AG17" s="3"/>
      <c r="AH17" s="3">
        <v>36512011</v>
      </c>
      <c r="AI17" s="3"/>
      <c r="AJ17" s="3">
        <v>36980895</v>
      </c>
      <c r="AK17" s="2"/>
      <c r="AL17" s="72" t="s">
        <v>232</v>
      </c>
    </row>
    <row r="18" spans="2:38" ht="21.75" x14ac:dyDescent="0.6">
      <c r="B18" s="3" t="s">
        <v>186</v>
      </c>
      <c r="C18" s="3"/>
      <c r="D18" s="3" t="s">
        <v>102</v>
      </c>
      <c r="E18" s="3"/>
      <c r="F18" s="3" t="s">
        <v>102</v>
      </c>
      <c r="G18" s="3"/>
      <c r="H18" s="3" t="s">
        <v>184</v>
      </c>
      <c r="I18" s="3"/>
      <c r="J18" s="3" t="s">
        <v>187</v>
      </c>
      <c r="K18" s="3"/>
      <c r="L18" s="3">
        <v>18</v>
      </c>
      <c r="M18" s="3"/>
      <c r="N18" s="3">
        <v>18</v>
      </c>
      <c r="O18" s="3"/>
      <c r="P18" s="3">
        <v>5</v>
      </c>
      <c r="Q18" s="3"/>
      <c r="R18" s="3">
        <v>4862100</v>
      </c>
      <c r="S18" s="3"/>
      <c r="T18" s="3">
        <v>4924107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5</v>
      </c>
      <c r="AE18" s="3"/>
      <c r="AF18" s="3">
        <v>985000</v>
      </c>
      <c r="AG18" s="3"/>
      <c r="AH18" s="3">
        <v>4862100</v>
      </c>
      <c r="AI18" s="3"/>
      <c r="AJ18" s="3">
        <v>4924107</v>
      </c>
      <c r="AK18" s="2"/>
      <c r="AL18" s="72" t="s">
        <v>179</v>
      </c>
    </row>
    <row r="19" spans="2:38" ht="21.75" x14ac:dyDescent="0.6">
      <c r="B19" s="3" t="s">
        <v>103</v>
      </c>
      <c r="C19" s="3"/>
      <c r="D19" s="3" t="s">
        <v>102</v>
      </c>
      <c r="E19" s="3"/>
      <c r="F19" s="3" t="s">
        <v>102</v>
      </c>
      <c r="G19" s="3"/>
      <c r="H19" s="3" t="s">
        <v>66</v>
      </c>
      <c r="I19" s="3"/>
      <c r="J19" s="3" t="s">
        <v>104</v>
      </c>
      <c r="K19" s="3"/>
      <c r="L19" s="3">
        <v>0</v>
      </c>
      <c r="M19" s="3"/>
      <c r="N19" s="3">
        <v>0</v>
      </c>
      <c r="O19" s="3"/>
      <c r="P19" s="3">
        <v>1</v>
      </c>
      <c r="Q19" s="3"/>
      <c r="R19" s="3">
        <v>636336</v>
      </c>
      <c r="S19" s="3"/>
      <c r="T19" s="3">
        <v>644003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</v>
      </c>
      <c r="AE19" s="3"/>
      <c r="AF19" s="3">
        <v>641010</v>
      </c>
      <c r="AG19" s="3"/>
      <c r="AH19" s="3">
        <v>636336</v>
      </c>
      <c r="AI19" s="3"/>
      <c r="AJ19" s="3">
        <v>640893</v>
      </c>
      <c r="AK19" s="2"/>
      <c r="AL19" s="72" t="s">
        <v>179</v>
      </c>
    </row>
    <row r="20" spans="2:38" ht="21.75" x14ac:dyDescent="0.6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2"/>
      <c r="AL20" s="72"/>
    </row>
    <row r="21" spans="2:38" ht="27" thickBot="1" x14ac:dyDescent="0.65">
      <c r="B21" s="125" t="s">
        <v>87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2"/>
      <c r="P21" s="79">
        <f>SUM(P13:P19)</f>
        <v>54046</v>
      </c>
      <c r="Q21" s="29"/>
      <c r="R21" s="79">
        <f>SUM(R13:R19)</f>
        <v>48873981484</v>
      </c>
      <c r="S21" s="29"/>
      <c r="T21" s="79">
        <f>SUM(T13:T19)</f>
        <v>49238715582</v>
      </c>
      <c r="U21" s="29"/>
      <c r="V21" s="79">
        <f>SUM(V13:V19)</f>
        <v>0</v>
      </c>
      <c r="W21" s="29"/>
      <c r="X21" s="79">
        <f>SUM(X13:X19)</f>
        <v>0</v>
      </c>
      <c r="Y21" s="29"/>
      <c r="Z21" s="79">
        <f>SUM(Z13:Z19)</f>
        <v>0</v>
      </c>
      <c r="AA21" s="29"/>
      <c r="AB21" s="79">
        <f>SUM(AB13:AB19)</f>
        <v>0</v>
      </c>
      <c r="AC21" s="29"/>
      <c r="AD21" s="79">
        <f>SUM(AD13:AD19)</f>
        <v>54046</v>
      </c>
      <c r="AE21" s="80"/>
      <c r="AF21" s="79"/>
      <c r="AG21" s="29"/>
      <c r="AH21" s="79">
        <f>SUM(AH13:AH19)</f>
        <v>48873981484</v>
      </c>
      <c r="AI21" s="29"/>
      <c r="AJ21" s="79">
        <f>SUM(AJ13:AJ19)</f>
        <v>49555350070</v>
      </c>
      <c r="AK21" s="29"/>
      <c r="AL21" s="96">
        <f>SUM(AL13:AL19)</f>
        <v>0</v>
      </c>
    </row>
    <row r="22" spans="2:38" ht="21" customHeight="1" thickTop="1" x14ac:dyDescent="0.6"/>
    <row r="28" spans="2:38" ht="33" x14ac:dyDescent="0.8">
      <c r="T28" s="64">
        <v>4</v>
      </c>
    </row>
  </sheetData>
  <sortState xmlns:xlrd2="http://schemas.microsoft.com/office/spreadsheetml/2017/richdata2" ref="B13:AJ19">
    <sortCondition descending="1" ref="AJ13:AJ19"/>
  </sortState>
  <mergeCells count="29"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view="pageBreakPreview" zoomScale="60" zoomScaleNormal="70" workbookViewId="0">
      <selection activeCell="AF14" sqref="AF14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6" t="s">
        <v>130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2:32" ht="39" x14ac:dyDescent="0.6">
      <c r="B3" s="126" t="s">
        <v>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</row>
    <row r="4" spans="2:32" ht="39" x14ac:dyDescent="0.6">
      <c r="B4" s="126" t="s">
        <v>215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</row>
    <row r="5" spans="2:32" ht="39" x14ac:dyDescent="0.6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6" spans="2:32" ht="39" x14ac:dyDescent="0.6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117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11" t="s">
        <v>35</v>
      </c>
      <c r="C10" s="111" t="s">
        <v>35</v>
      </c>
      <c r="D10" s="111" t="s">
        <v>35</v>
      </c>
      <c r="E10" s="111" t="s">
        <v>35</v>
      </c>
      <c r="F10" s="111" t="s">
        <v>35</v>
      </c>
      <c r="G10" s="111" t="s">
        <v>35</v>
      </c>
      <c r="H10" s="111" t="s">
        <v>35</v>
      </c>
      <c r="I10" s="111" t="s">
        <v>35</v>
      </c>
      <c r="J10" s="111" t="s">
        <v>35</v>
      </c>
      <c r="L10" s="111" t="s">
        <v>205</v>
      </c>
      <c r="M10" s="111" t="s">
        <v>2</v>
      </c>
      <c r="N10" s="111" t="s">
        <v>2</v>
      </c>
      <c r="O10" s="111" t="s">
        <v>2</v>
      </c>
      <c r="P10" s="111" t="s">
        <v>2</v>
      </c>
      <c r="R10" s="111" t="s">
        <v>3</v>
      </c>
      <c r="S10" s="111" t="s">
        <v>3</v>
      </c>
      <c r="T10" s="111" t="s">
        <v>3</v>
      </c>
      <c r="U10" s="111" t="s">
        <v>3</v>
      </c>
      <c r="V10" s="111" t="s">
        <v>3</v>
      </c>
      <c r="W10" s="111" t="s">
        <v>3</v>
      </c>
      <c r="X10" s="111" t="s">
        <v>3</v>
      </c>
      <c r="Z10" s="111" t="s">
        <v>216</v>
      </c>
      <c r="AA10" s="111" t="s">
        <v>4</v>
      </c>
      <c r="AB10" s="111" t="s">
        <v>4</v>
      </c>
      <c r="AC10" s="111" t="s">
        <v>4</v>
      </c>
      <c r="AD10" s="111" t="s">
        <v>4</v>
      </c>
      <c r="AE10" s="111" t="s">
        <v>4</v>
      </c>
      <c r="AF10" s="111" t="s">
        <v>4</v>
      </c>
    </row>
    <row r="11" spans="2:32" s="16" customFormat="1" x14ac:dyDescent="0.6">
      <c r="B11" s="112" t="s">
        <v>36</v>
      </c>
      <c r="C11" s="24"/>
      <c r="D11" s="112" t="s">
        <v>94</v>
      </c>
      <c r="E11" s="24"/>
      <c r="F11" s="112" t="s">
        <v>28</v>
      </c>
      <c r="G11" s="24"/>
      <c r="H11" s="112" t="s">
        <v>37</v>
      </c>
      <c r="I11" s="24"/>
      <c r="J11" s="112" t="s">
        <v>25</v>
      </c>
      <c r="L11" s="112" t="s">
        <v>5</v>
      </c>
      <c r="M11" s="24"/>
      <c r="N11" s="112" t="s">
        <v>6</v>
      </c>
      <c r="O11" s="24"/>
      <c r="P11" s="112" t="s">
        <v>7</v>
      </c>
      <c r="R11" s="112" t="s">
        <v>8</v>
      </c>
      <c r="S11" s="112" t="s">
        <v>8</v>
      </c>
      <c r="T11" s="112" t="s">
        <v>8</v>
      </c>
      <c r="U11" s="24"/>
      <c r="V11" s="112" t="s">
        <v>9</v>
      </c>
      <c r="W11" s="112" t="s">
        <v>9</v>
      </c>
      <c r="X11" s="112" t="s">
        <v>9</v>
      </c>
      <c r="Z11" s="112" t="s">
        <v>5</v>
      </c>
      <c r="AA11" s="24"/>
      <c r="AB11" s="112" t="s">
        <v>6</v>
      </c>
      <c r="AC11" s="24"/>
      <c r="AD11" s="112" t="s">
        <v>7</v>
      </c>
      <c r="AE11" s="24"/>
      <c r="AF11" s="112" t="s">
        <v>38</v>
      </c>
    </row>
    <row r="12" spans="2:32" s="16" customFormat="1" ht="74.25" customHeight="1" x14ac:dyDescent="0.6">
      <c r="B12" s="113" t="s">
        <v>36</v>
      </c>
      <c r="C12" s="25"/>
      <c r="D12" s="113" t="s">
        <v>27</v>
      </c>
      <c r="E12" s="25"/>
      <c r="F12" s="113" t="s">
        <v>28</v>
      </c>
      <c r="G12" s="25"/>
      <c r="H12" s="113" t="s">
        <v>37</v>
      </c>
      <c r="I12" s="25"/>
      <c r="J12" s="113" t="s">
        <v>25</v>
      </c>
      <c r="L12" s="113" t="s">
        <v>5</v>
      </c>
      <c r="M12" s="25"/>
      <c r="N12" s="113" t="s">
        <v>6</v>
      </c>
      <c r="O12" s="25"/>
      <c r="P12" s="113" t="s">
        <v>7</v>
      </c>
      <c r="R12" s="113" t="s">
        <v>5</v>
      </c>
      <c r="S12" s="25"/>
      <c r="T12" s="113" t="s">
        <v>6</v>
      </c>
      <c r="U12" s="25"/>
      <c r="V12" s="113" t="s">
        <v>5</v>
      </c>
      <c r="W12" s="25"/>
      <c r="X12" s="113" t="s">
        <v>12</v>
      </c>
      <c r="Z12" s="113" t="s">
        <v>5</v>
      </c>
      <c r="AA12" s="25"/>
      <c r="AB12" s="113" t="s">
        <v>6</v>
      </c>
      <c r="AC12" s="25"/>
      <c r="AD12" s="113" t="s">
        <v>7</v>
      </c>
      <c r="AE12" s="25"/>
      <c r="AF12" s="113" t="s">
        <v>38</v>
      </c>
    </row>
    <row r="13" spans="2:32" s="16" customFormat="1" ht="32.25" customHeight="1" x14ac:dyDescent="0.6">
      <c r="B13" s="27" t="s">
        <v>200</v>
      </c>
      <c r="C13" s="27"/>
      <c r="D13" s="27" t="s">
        <v>201</v>
      </c>
      <c r="E13" s="27"/>
      <c r="F13" s="27">
        <v>18</v>
      </c>
      <c r="G13" s="27"/>
      <c r="H13" s="27">
        <v>0</v>
      </c>
      <c r="I13" s="27"/>
      <c r="J13" s="27" t="s">
        <v>109</v>
      </c>
      <c r="K13" s="27"/>
      <c r="L13" s="73">
        <v>930000</v>
      </c>
      <c r="M13" s="73"/>
      <c r="N13" s="73">
        <v>93000000000</v>
      </c>
      <c r="O13" s="73"/>
      <c r="P13" s="73">
        <v>93000000000</v>
      </c>
      <c r="Q13" s="73"/>
      <c r="R13" s="73">
        <v>0</v>
      </c>
      <c r="S13" s="73"/>
      <c r="T13" s="73">
        <v>0</v>
      </c>
      <c r="U13" s="73"/>
      <c r="V13" s="73">
        <v>300000</v>
      </c>
      <c r="W13" s="73"/>
      <c r="X13" s="73">
        <v>30000000000</v>
      </c>
      <c r="Y13" s="73"/>
      <c r="Z13" s="73">
        <v>630000</v>
      </c>
      <c r="AA13" s="73"/>
      <c r="AB13" s="73">
        <v>63000000000</v>
      </c>
      <c r="AC13" s="73"/>
      <c r="AD13" s="73">
        <v>63000000000</v>
      </c>
      <c r="AE13" s="27"/>
      <c r="AF13" s="75">
        <f>AD13/'سرمایه گذاری ها'!$O$17</f>
        <v>0.34920513037340134</v>
      </c>
    </row>
    <row r="14" spans="2:32" s="16" customFormat="1" ht="32.25" customHeight="1" x14ac:dyDescent="0.6">
      <c r="B14" s="27" t="s">
        <v>198</v>
      </c>
      <c r="C14" s="27"/>
      <c r="D14" s="27" t="s">
        <v>199</v>
      </c>
      <c r="E14" s="27"/>
      <c r="F14" s="27">
        <v>18</v>
      </c>
      <c r="G14" s="27"/>
      <c r="H14" s="27">
        <v>0</v>
      </c>
      <c r="I14" s="27"/>
      <c r="J14" s="27" t="s">
        <v>109</v>
      </c>
      <c r="K14" s="27"/>
      <c r="L14" s="73">
        <v>95000</v>
      </c>
      <c r="M14" s="73"/>
      <c r="N14" s="73">
        <v>95000000000</v>
      </c>
      <c r="O14" s="73"/>
      <c r="P14" s="73">
        <v>95000000000</v>
      </c>
      <c r="Q14" s="73"/>
      <c r="R14" s="73">
        <v>0</v>
      </c>
      <c r="S14" s="73"/>
      <c r="T14" s="73">
        <v>0</v>
      </c>
      <c r="U14" s="73"/>
      <c r="V14" s="73">
        <v>93000</v>
      </c>
      <c r="W14" s="73"/>
      <c r="X14" s="73">
        <v>93000000000</v>
      </c>
      <c r="Y14" s="73"/>
      <c r="Z14" s="73">
        <v>2000</v>
      </c>
      <c r="AA14" s="73"/>
      <c r="AB14" s="73">
        <v>2000000000</v>
      </c>
      <c r="AC14" s="73"/>
      <c r="AD14" s="73">
        <v>2000000000</v>
      </c>
      <c r="AE14" s="27"/>
      <c r="AF14" s="75">
        <f>AD14/'سرمایه گذاری ها'!$O$17</f>
        <v>1.1085877154711153E-2</v>
      </c>
    </row>
    <row r="15" spans="2:32" s="16" customFormat="1" ht="32.25" customHeight="1" x14ac:dyDescent="0.6">
      <c r="B15" s="27" t="s">
        <v>196</v>
      </c>
      <c r="C15" s="27"/>
      <c r="D15" s="27" t="s">
        <v>197</v>
      </c>
      <c r="E15" s="27"/>
      <c r="F15" s="27">
        <v>18</v>
      </c>
      <c r="G15" s="27"/>
      <c r="H15" s="27">
        <v>0</v>
      </c>
      <c r="I15" s="27"/>
      <c r="J15" s="27" t="s">
        <v>109</v>
      </c>
      <c r="K15" s="27"/>
      <c r="L15" s="73">
        <v>95000</v>
      </c>
      <c r="M15" s="73"/>
      <c r="N15" s="73">
        <v>95000000000</v>
      </c>
      <c r="O15" s="73"/>
      <c r="P15" s="73">
        <v>95000000000</v>
      </c>
      <c r="Q15" s="73"/>
      <c r="R15" s="73">
        <v>0</v>
      </c>
      <c r="S15" s="73"/>
      <c r="T15" s="73">
        <v>0</v>
      </c>
      <c r="U15" s="73"/>
      <c r="V15" s="73">
        <v>93000</v>
      </c>
      <c r="W15" s="73"/>
      <c r="X15" s="73">
        <v>93000000000</v>
      </c>
      <c r="Y15" s="73"/>
      <c r="Z15" s="73">
        <v>2000</v>
      </c>
      <c r="AA15" s="73"/>
      <c r="AB15" s="73">
        <v>2000000000</v>
      </c>
      <c r="AC15" s="73"/>
      <c r="AD15" s="73">
        <v>2000000000</v>
      </c>
      <c r="AE15" s="27"/>
      <c r="AF15" s="75">
        <f>AD15/'سرمایه گذاری ها'!$O$17</f>
        <v>1.1085877154711153E-2</v>
      </c>
    </row>
    <row r="16" spans="2:32" s="16" customFormat="1" ht="32.25" customHeight="1" x14ac:dyDescent="0.6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27"/>
      <c r="AF16" s="75"/>
    </row>
    <row r="17" spans="2:32" ht="27" thickBot="1" x14ac:dyDescent="0.7">
      <c r="B17" s="127" t="s">
        <v>87</v>
      </c>
      <c r="C17" s="127"/>
      <c r="D17" s="127"/>
      <c r="E17" s="127"/>
      <c r="F17" s="127"/>
      <c r="G17" s="127"/>
      <c r="H17" s="127"/>
      <c r="I17" s="127"/>
      <c r="J17" s="127"/>
      <c r="K17" s="2"/>
      <c r="L17" s="74">
        <f>SUM(L13:L15)</f>
        <v>1120000</v>
      </c>
      <c r="M17" s="27"/>
      <c r="N17" s="74">
        <f>SUM(N13:N15)</f>
        <v>283000000000</v>
      </c>
      <c r="O17" s="27"/>
      <c r="P17" s="74">
        <f>SUM(P13:P15)</f>
        <v>283000000000</v>
      </c>
      <c r="Q17" s="27"/>
      <c r="R17" s="74">
        <f>SUM(R13:R15)</f>
        <v>0</v>
      </c>
      <c r="S17" s="27"/>
      <c r="T17" s="74">
        <f>SUM(T13:T15)</f>
        <v>0</v>
      </c>
      <c r="U17" s="27"/>
      <c r="V17" s="74">
        <f>SUM(V13:V15)</f>
        <v>486000</v>
      </c>
      <c r="W17" s="27"/>
      <c r="X17" s="74">
        <f>SUM(X13:X15)</f>
        <v>216000000000</v>
      </c>
      <c r="Y17" s="27"/>
      <c r="Z17" s="74">
        <f>SUM(Z13:Z15)</f>
        <v>634000</v>
      </c>
      <c r="AA17" s="27"/>
      <c r="AB17" s="74">
        <f>SUM(AB13:AB15)</f>
        <v>67000000000</v>
      </c>
      <c r="AC17" s="27"/>
      <c r="AD17" s="74">
        <f>SUM(AD13:AD15)</f>
        <v>67000000000</v>
      </c>
      <c r="AE17" s="27"/>
      <c r="AF17" s="98">
        <f>SUM(AF13:AF15)</f>
        <v>0.37137688468282365</v>
      </c>
    </row>
    <row r="18" spans="2:32" ht="21.75" thickTop="1" x14ac:dyDescent="0.6"/>
    <row r="23" spans="2:32" ht="33" x14ac:dyDescent="0.8">
      <c r="P23" s="64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3"/>
  <sheetViews>
    <sheetView rightToLeft="1" view="pageBreakPreview" topLeftCell="A7" zoomScale="60" zoomScaleNormal="100" workbookViewId="0">
      <selection activeCell="T21" sqref="T21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09" t="s">
        <v>130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2:28" ht="29.2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2:28" ht="29.25" customHeight="1" x14ac:dyDescent="0.55000000000000004">
      <c r="B4" s="109" t="s">
        <v>215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10" t="s">
        <v>39</v>
      </c>
      <c r="D8" s="111" t="s">
        <v>40</v>
      </c>
      <c r="E8" s="111" t="s">
        <v>40</v>
      </c>
      <c r="F8" s="111" t="s">
        <v>40</v>
      </c>
      <c r="G8" s="111" t="s">
        <v>40</v>
      </c>
      <c r="H8" s="111" t="s">
        <v>40</v>
      </c>
      <c r="I8" s="111" t="s">
        <v>40</v>
      </c>
      <c r="J8" s="111" t="s">
        <v>40</v>
      </c>
      <c r="L8" s="111" t="s">
        <v>205</v>
      </c>
      <c r="N8" s="111" t="s">
        <v>3</v>
      </c>
      <c r="O8" s="111" t="s">
        <v>3</v>
      </c>
      <c r="P8" s="111" t="s">
        <v>3</v>
      </c>
      <c r="R8" s="111" t="s">
        <v>216</v>
      </c>
      <c r="S8" s="111" t="s">
        <v>4</v>
      </c>
      <c r="T8" s="111" t="s">
        <v>4</v>
      </c>
    </row>
    <row r="9" spans="2:28" s="4" customFormat="1" ht="63.75" customHeight="1" x14ac:dyDescent="0.55000000000000004">
      <c r="B9" s="130" t="s">
        <v>39</v>
      </c>
      <c r="D9" s="128" t="s">
        <v>41</v>
      </c>
      <c r="E9" s="43"/>
      <c r="F9" s="128" t="s">
        <v>42</v>
      </c>
      <c r="G9" s="43"/>
      <c r="H9" s="128" t="s">
        <v>43</v>
      </c>
      <c r="I9" s="43"/>
      <c r="J9" s="128" t="s">
        <v>28</v>
      </c>
      <c r="L9" s="128" t="s">
        <v>44</v>
      </c>
      <c r="N9" s="128" t="s">
        <v>45</v>
      </c>
      <c r="O9" s="43"/>
      <c r="P9" s="128" t="s">
        <v>46</v>
      </c>
      <c r="R9" s="128" t="s">
        <v>44</v>
      </c>
      <c r="S9" s="43"/>
      <c r="T9" s="129" t="s">
        <v>38</v>
      </c>
    </row>
    <row r="10" spans="2:28" s="4" customFormat="1" ht="21.75" customHeight="1" x14ac:dyDescent="0.55000000000000004">
      <c r="B10" s="5" t="s">
        <v>206</v>
      </c>
      <c r="C10" s="5"/>
      <c r="D10" s="31" t="s">
        <v>207</v>
      </c>
      <c r="E10" s="5"/>
      <c r="F10" s="5" t="s">
        <v>47</v>
      </c>
      <c r="G10" s="5"/>
      <c r="H10" s="5" t="s">
        <v>208</v>
      </c>
      <c r="I10" s="5"/>
      <c r="J10" s="32">
        <v>0</v>
      </c>
      <c r="K10" s="5"/>
      <c r="L10" s="32">
        <v>157757826980</v>
      </c>
      <c r="M10" s="5"/>
      <c r="N10" s="32">
        <v>224443629717</v>
      </c>
      <c r="O10" s="5"/>
      <c r="P10" s="32">
        <v>380369097676</v>
      </c>
      <c r="Q10" s="5"/>
      <c r="R10" s="32">
        <v>1832359021</v>
      </c>
      <c r="S10" s="5"/>
      <c r="T10" s="35">
        <f>R10/'سرمایه گذاری ها'!$O$17</f>
        <v>1.0156653505066397E-2</v>
      </c>
    </row>
    <row r="11" spans="2:28" s="4" customFormat="1" ht="21.75" customHeight="1" x14ac:dyDescent="0.55000000000000004">
      <c r="B11" s="5" t="s">
        <v>110</v>
      </c>
      <c r="C11" s="5"/>
      <c r="D11" s="31" t="s">
        <v>155</v>
      </c>
      <c r="E11" s="5"/>
      <c r="F11" s="5" t="s">
        <v>47</v>
      </c>
      <c r="G11" s="5"/>
      <c r="H11" s="5" t="s">
        <v>156</v>
      </c>
      <c r="I11" s="5"/>
      <c r="J11" s="32">
        <v>0</v>
      </c>
      <c r="K11" s="5"/>
      <c r="L11" s="32">
        <v>11966348</v>
      </c>
      <c r="M11" s="5"/>
      <c r="N11" s="32">
        <v>94041879017</v>
      </c>
      <c r="O11" s="5"/>
      <c r="P11" s="32">
        <v>94020156580</v>
      </c>
      <c r="Q11" s="5"/>
      <c r="R11" s="32">
        <v>33688785</v>
      </c>
      <c r="S11" s="5"/>
      <c r="T11" s="35">
        <f>R11/'سرمایه گذاری ها'!$O$17</f>
        <v>1.8673486600073789E-4</v>
      </c>
    </row>
    <row r="12" spans="2:28" s="4" customFormat="1" ht="21.75" customHeight="1" x14ac:dyDescent="0.55000000000000004">
      <c r="B12" s="5" t="s">
        <v>114</v>
      </c>
      <c r="C12" s="5"/>
      <c r="D12" s="31" t="s">
        <v>177</v>
      </c>
      <c r="E12" s="5"/>
      <c r="F12" s="5" t="s">
        <v>47</v>
      </c>
      <c r="G12" s="5"/>
      <c r="H12" s="5" t="s">
        <v>178</v>
      </c>
      <c r="I12" s="5"/>
      <c r="J12" s="32">
        <v>0</v>
      </c>
      <c r="K12" s="5"/>
      <c r="L12" s="32">
        <v>9150135</v>
      </c>
      <c r="M12" s="5"/>
      <c r="N12" s="32">
        <v>0</v>
      </c>
      <c r="O12" s="5"/>
      <c r="P12" s="32">
        <v>0</v>
      </c>
      <c r="Q12" s="5"/>
      <c r="R12" s="32">
        <v>9150135</v>
      </c>
      <c r="S12" s="5"/>
      <c r="T12" s="35">
        <f>R12/'سرمایه گذاری ها'!$O$17</f>
        <v>5.0718636279511472E-5</v>
      </c>
    </row>
    <row r="13" spans="2:28" s="4" customFormat="1" ht="21.75" customHeight="1" x14ac:dyDescent="0.55000000000000004">
      <c r="B13" s="5" t="s">
        <v>115</v>
      </c>
      <c r="C13" s="5"/>
      <c r="D13" s="31" t="s">
        <v>151</v>
      </c>
      <c r="E13" s="5"/>
      <c r="F13" s="5" t="s">
        <v>47</v>
      </c>
      <c r="G13" s="5"/>
      <c r="H13" s="5" t="s">
        <v>152</v>
      </c>
      <c r="I13" s="5"/>
      <c r="J13" s="32">
        <v>0</v>
      </c>
      <c r="K13" s="5"/>
      <c r="L13" s="32">
        <v>8536814</v>
      </c>
      <c r="M13" s="5"/>
      <c r="N13" s="32">
        <v>55475</v>
      </c>
      <c r="O13" s="5"/>
      <c r="P13" s="32">
        <v>100000</v>
      </c>
      <c r="Q13" s="5"/>
      <c r="R13" s="32">
        <v>8492289</v>
      </c>
      <c r="S13" s="5"/>
      <c r="T13" s="35">
        <f>R13/'سرمایه گذاری ها'!$O$17</f>
        <v>4.7072236308152414E-5</v>
      </c>
    </row>
    <row r="14" spans="2:28" s="4" customFormat="1" ht="21.75" customHeight="1" x14ac:dyDescent="0.55000000000000004">
      <c r="B14" s="5" t="s">
        <v>110</v>
      </c>
      <c r="C14" s="5"/>
      <c r="D14" s="31" t="s">
        <v>211</v>
      </c>
      <c r="E14" s="5"/>
      <c r="F14" s="5" t="s">
        <v>212</v>
      </c>
      <c r="G14" s="5"/>
      <c r="H14" s="5" t="s">
        <v>213</v>
      </c>
      <c r="I14" s="5"/>
      <c r="J14" s="32">
        <v>0</v>
      </c>
      <c r="K14" s="5"/>
      <c r="L14" s="32">
        <v>483070</v>
      </c>
      <c r="M14" s="5"/>
      <c r="N14" s="32">
        <v>3290000</v>
      </c>
      <c r="O14" s="5"/>
      <c r="P14" s="32">
        <v>0</v>
      </c>
      <c r="Q14" s="5"/>
      <c r="R14" s="32">
        <v>3773070</v>
      </c>
      <c r="S14" s="5"/>
      <c r="T14" s="35">
        <f>R14/'سرمایه گذاری ها'!$O$17</f>
        <v>2.0913895258063007E-5</v>
      </c>
    </row>
    <row r="15" spans="2:28" s="4" customFormat="1" ht="21.75" customHeight="1" x14ac:dyDescent="0.55000000000000004">
      <c r="B15" s="5" t="s">
        <v>157</v>
      </c>
      <c r="C15" s="5"/>
      <c r="D15" s="31" t="s">
        <v>158</v>
      </c>
      <c r="E15" s="5"/>
      <c r="F15" s="5" t="s">
        <v>47</v>
      </c>
      <c r="G15" s="5"/>
      <c r="H15" s="5" t="s">
        <v>159</v>
      </c>
      <c r="I15" s="5"/>
      <c r="J15" s="32">
        <v>0</v>
      </c>
      <c r="K15" s="5"/>
      <c r="L15" s="32">
        <v>2799029</v>
      </c>
      <c r="M15" s="5"/>
      <c r="N15" s="32">
        <v>23006</v>
      </c>
      <c r="O15" s="5"/>
      <c r="P15" s="32">
        <v>0</v>
      </c>
      <c r="Q15" s="5"/>
      <c r="R15" s="32">
        <v>2822035</v>
      </c>
      <c r="S15" s="5"/>
      <c r="T15" s="35">
        <f>R15/'سرمایه گذاری ها'!$O$17</f>
        <v>1.5642366668147644E-5</v>
      </c>
    </row>
    <row r="16" spans="2:28" s="4" customFormat="1" ht="21.75" customHeight="1" x14ac:dyDescent="0.55000000000000004">
      <c r="B16" s="5" t="s">
        <v>110</v>
      </c>
      <c r="C16" s="5"/>
      <c r="D16" s="31" t="s">
        <v>160</v>
      </c>
      <c r="E16" s="5"/>
      <c r="F16" s="5" t="s">
        <v>111</v>
      </c>
      <c r="G16" s="5"/>
      <c r="H16" s="5" t="s">
        <v>156</v>
      </c>
      <c r="I16" s="5"/>
      <c r="J16" s="32">
        <v>18</v>
      </c>
      <c r="K16" s="5"/>
      <c r="L16" s="32">
        <v>1000000</v>
      </c>
      <c r="M16" s="5"/>
      <c r="N16" s="32">
        <v>0</v>
      </c>
      <c r="O16" s="5"/>
      <c r="P16" s="32">
        <v>0</v>
      </c>
      <c r="Q16" s="5"/>
      <c r="R16" s="32">
        <v>1000000</v>
      </c>
      <c r="S16" s="5"/>
      <c r="T16" s="35">
        <f>R16/'سرمایه گذاری ها'!$O$17</f>
        <v>5.5429385773555764E-6</v>
      </c>
    </row>
    <row r="17" spans="2:20" s="4" customFormat="1" ht="21.75" customHeight="1" x14ac:dyDescent="0.55000000000000004">
      <c r="B17" s="5" t="s">
        <v>48</v>
      </c>
      <c r="C17" s="5"/>
      <c r="D17" s="31" t="s">
        <v>153</v>
      </c>
      <c r="E17" s="5"/>
      <c r="F17" s="5" t="s">
        <v>47</v>
      </c>
      <c r="G17" s="5"/>
      <c r="H17" s="5" t="s">
        <v>154</v>
      </c>
      <c r="I17" s="5"/>
      <c r="J17" s="32">
        <v>0</v>
      </c>
      <c r="K17" s="5"/>
      <c r="L17" s="32">
        <v>1750000</v>
      </c>
      <c r="M17" s="5"/>
      <c r="N17" s="32">
        <v>4054368598</v>
      </c>
      <c r="O17" s="5"/>
      <c r="P17" s="32">
        <v>4055234998</v>
      </c>
      <c r="Q17" s="5"/>
      <c r="R17" s="32">
        <v>883600</v>
      </c>
      <c r="S17" s="5"/>
      <c r="T17" s="35">
        <f>R17/'سرمایه گذاری ها'!$O$17</f>
        <v>4.8977405269513878E-6</v>
      </c>
    </row>
    <row r="18" spans="2:20" s="4" customFormat="1" ht="21.75" customHeight="1" x14ac:dyDescent="0.55000000000000004">
      <c r="B18" s="5" t="s">
        <v>209</v>
      </c>
      <c r="C18" s="5"/>
      <c r="D18" s="31" t="s">
        <v>210</v>
      </c>
      <c r="E18" s="5"/>
      <c r="F18" s="5" t="s">
        <v>47</v>
      </c>
      <c r="G18" s="5"/>
      <c r="H18" s="5" t="s">
        <v>208</v>
      </c>
      <c r="I18" s="5"/>
      <c r="J18" s="32">
        <v>0</v>
      </c>
      <c r="K18" s="5"/>
      <c r="L18" s="32">
        <v>14363013</v>
      </c>
      <c r="M18" s="5"/>
      <c r="N18" s="32">
        <v>31625753424</v>
      </c>
      <c r="O18" s="5"/>
      <c r="P18" s="32">
        <v>31639364623</v>
      </c>
      <c r="Q18" s="5"/>
      <c r="R18" s="32">
        <v>751814</v>
      </c>
      <c r="S18" s="5"/>
      <c r="T18" s="35">
        <f>R18/'سرمایه گذاری ها'!$O$17</f>
        <v>4.1672588235960055E-6</v>
      </c>
    </row>
    <row r="19" spans="2:20" s="4" customFormat="1" ht="21.75" customHeight="1" x14ac:dyDescent="0.55000000000000004">
      <c r="B19" s="5" t="s">
        <v>149</v>
      </c>
      <c r="C19" s="5"/>
      <c r="D19" s="31" t="s">
        <v>150</v>
      </c>
      <c r="E19" s="5"/>
      <c r="F19" s="5" t="s">
        <v>47</v>
      </c>
      <c r="G19" s="5"/>
      <c r="H19" s="5" t="s">
        <v>112</v>
      </c>
      <c r="I19" s="5"/>
      <c r="J19" s="32">
        <v>0</v>
      </c>
      <c r="K19" s="5"/>
      <c r="L19" s="32">
        <v>380864</v>
      </c>
      <c r="M19" s="5"/>
      <c r="N19" s="32">
        <v>78317</v>
      </c>
      <c r="O19" s="5"/>
      <c r="P19" s="32">
        <v>0</v>
      </c>
      <c r="Q19" s="5"/>
      <c r="R19" s="32">
        <v>459181</v>
      </c>
      <c r="S19" s="5"/>
      <c r="T19" s="35">
        <f>R19/'سرمایه گذاری ها'!$O$17</f>
        <v>2.545212078888711E-6</v>
      </c>
    </row>
    <row r="20" spans="2:20" s="4" customFormat="1" ht="21.75" customHeight="1" x14ac:dyDescent="0.55000000000000004">
      <c r="B20" s="5"/>
      <c r="C20" s="5"/>
      <c r="D20" s="31"/>
      <c r="E20" s="5"/>
      <c r="F20" s="5"/>
      <c r="G20" s="5"/>
      <c r="H20" s="5"/>
      <c r="I20" s="5"/>
      <c r="J20" s="32"/>
      <c r="K20" s="5"/>
      <c r="L20" s="32"/>
      <c r="M20" s="5"/>
      <c r="N20" s="32"/>
      <c r="O20" s="5"/>
      <c r="P20" s="32"/>
      <c r="Q20" s="5"/>
      <c r="R20" s="32"/>
      <c r="S20" s="5"/>
      <c r="T20" s="35"/>
    </row>
    <row r="21" spans="2:20" ht="21.75" customHeight="1" thickBot="1" x14ac:dyDescent="0.6">
      <c r="B21" s="76" t="s">
        <v>87</v>
      </c>
      <c r="C21" s="76"/>
      <c r="D21" s="76"/>
      <c r="E21" s="76"/>
      <c r="F21" s="76"/>
      <c r="G21" s="76"/>
      <c r="H21" s="76"/>
      <c r="I21" s="76"/>
      <c r="J21" s="76"/>
      <c r="L21" s="10">
        <f>SUM(L10:L19)</f>
        <v>157808256253</v>
      </c>
      <c r="N21" s="10">
        <f>SUM(N10:N19)</f>
        <v>354169077554</v>
      </c>
      <c r="P21" s="10">
        <f>SUM(P10:P19)</f>
        <v>510083953877</v>
      </c>
      <c r="R21" s="10">
        <f>SUM(R10:R19)</f>
        <v>1893379930</v>
      </c>
      <c r="T21" s="34">
        <f>SUM(T10:T19)</f>
        <v>1.0494888655587798E-2</v>
      </c>
    </row>
    <row r="22" spans="2:20" ht="21.75" customHeight="1" thickTop="1" x14ac:dyDescent="0.55000000000000004"/>
    <row r="23" spans="2:20" ht="35.25" customHeight="1" x14ac:dyDescent="0.8">
      <c r="J23" s="64">
        <v>6</v>
      </c>
    </row>
  </sheetData>
  <sortState xmlns:xlrd2="http://schemas.microsoft.com/office/spreadsheetml/2017/richdata2" ref="B10:T19">
    <sortCondition descending="1" ref="R10:R19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view="pageBreakPreview" zoomScale="60" zoomScaleNormal="100" workbookViewId="0">
      <selection activeCell="N10" sqref="N10"/>
    </sheetView>
  </sheetViews>
  <sheetFormatPr defaultRowHeight="21" x14ac:dyDescent="0.6"/>
  <cols>
    <col min="1" max="1" width="1.5703125" style="1" customWidth="1"/>
    <col min="2" max="2" width="31.28515625" style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14.71093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9" t="s">
        <v>130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2:28" ht="30" x14ac:dyDescent="0.6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2:28" ht="30" x14ac:dyDescent="0.6">
      <c r="B4" s="109" t="s">
        <v>215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2:28" ht="117" customHeight="1" x14ac:dyDescent="0.6"/>
    <row r="6" spans="2:28" s="2" customFormat="1" ht="30" x14ac:dyDescent="0.55000000000000004">
      <c r="B6" s="14" t="s">
        <v>101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2" t="s">
        <v>93</v>
      </c>
      <c r="D7" s="109" t="s">
        <v>216</v>
      </c>
      <c r="E7" s="109" t="s">
        <v>4</v>
      </c>
      <c r="F7" s="109" t="s">
        <v>4</v>
      </c>
      <c r="G7" s="109" t="s">
        <v>4</v>
      </c>
      <c r="H7" s="109" t="s">
        <v>4</v>
      </c>
      <c r="I7" s="109" t="s">
        <v>4</v>
      </c>
      <c r="J7" s="109" t="s">
        <v>4</v>
      </c>
      <c r="K7" s="109" t="s">
        <v>4</v>
      </c>
      <c r="L7" s="109" t="s">
        <v>4</v>
      </c>
      <c r="M7" s="109" t="s">
        <v>4</v>
      </c>
      <c r="N7" s="109" t="s">
        <v>4</v>
      </c>
    </row>
    <row r="8" spans="2:28" ht="30" x14ac:dyDescent="0.6">
      <c r="B8" s="132" t="s">
        <v>1</v>
      </c>
      <c r="D8" s="131" t="s">
        <v>5</v>
      </c>
      <c r="E8" s="26"/>
      <c r="F8" s="131" t="s">
        <v>30</v>
      </c>
      <c r="G8" s="26"/>
      <c r="H8" s="131" t="s">
        <v>31</v>
      </c>
      <c r="I8" s="26"/>
      <c r="J8" s="131" t="s">
        <v>32</v>
      </c>
      <c r="K8" s="26"/>
      <c r="L8" s="131" t="s">
        <v>33</v>
      </c>
      <c r="M8" s="26"/>
      <c r="N8" s="131" t="s">
        <v>34</v>
      </c>
    </row>
    <row r="9" spans="2:28" x14ac:dyDescent="0.6">
      <c r="B9" s="107" t="s">
        <v>138</v>
      </c>
      <c r="D9" s="94">
        <v>5850</v>
      </c>
      <c r="E9" s="94"/>
      <c r="F9" s="94">
        <v>1000000</v>
      </c>
      <c r="G9" s="94"/>
      <c r="H9" s="94">
        <v>980000</v>
      </c>
      <c r="I9" s="94"/>
      <c r="J9" s="94" t="s">
        <v>214</v>
      </c>
      <c r="K9" s="94"/>
      <c r="L9" s="94">
        <v>5733000000</v>
      </c>
      <c r="M9" s="94"/>
      <c r="N9" s="94" t="s">
        <v>233</v>
      </c>
    </row>
    <row r="10" spans="2:28" ht="22.5" thickBot="1" x14ac:dyDescent="0.65">
      <c r="B10" s="2" t="s">
        <v>87</v>
      </c>
      <c r="D10" s="95"/>
      <c r="E10" s="94"/>
      <c r="F10" s="95"/>
      <c r="G10" s="94"/>
      <c r="H10" s="95"/>
      <c r="I10" s="94"/>
      <c r="J10" s="95"/>
      <c r="K10" s="94"/>
      <c r="L10" s="95">
        <f>SUM(L9)</f>
        <v>5733000000</v>
      </c>
      <c r="M10" s="94"/>
      <c r="N10" s="95"/>
    </row>
    <row r="11" spans="2:28" ht="21.75" thickTop="1" x14ac:dyDescent="0.6"/>
    <row r="21" spans="8:8" ht="30" x14ac:dyDescent="0.75">
      <c r="H21" s="65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view="pageBreakPreview" zoomScaleNormal="100" zoomScaleSheetLayoutView="100" workbookViewId="0">
      <selection activeCell="M8" sqref="M8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09" t="s">
        <v>130</v>
      </c>
      <c r="C2" s="109"/>
      <c r="D2" s="109"/>
      <c r="E2" s="109"/>
      <c r="F2" s="109"/>
      <c r="G2" s="109"/>
      <c r="H2" s="109"/>
    </row>
    <row r="3" spans="2:28" ht="30" x14ac:dyDescent="0.55000000000000004">
      <c r="B3" s="109" t="s">
        <v>49</v>
      </c>
      <c r="C3" s="109"/>
      <c r="D3" s="109"/>
      <c r="E3" s="109"/>
      <c r="F3" s="109"/>
      <c r="G3" s="109"/>
      <c r="H3" s="109"/>
    </row>
    <row r="4" spans="2:28" ht="30" x14ac:dyDescent="0.55000000000000004">
      <c r="B4" s="109" t="s">
        <v>215</v>
      </c>
      <c r="C4" s="109"/>
      <c r="D4" s="109"/>
      <c r="E4" s="109"/>
      <c r="F4" s="109"/>
      <c r="G4" s="109"/>
      <c r="H4" s="109"/>
    </row>
    <row r="5" spans="2:28" ht="64.5" customHeight="1" x14ac:dyDescent="0.55000000000000004"/>
    <row r="6" spans="2:28" ht="30" x14ac:dyDescent="0.55000000000000004">
      <c r="B6" s="14" t="s">
        <v>118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33" t="s">
        <v>53</v>
      </c>
      <c r="C8" s="46"/>
      <c r="D8" s="133" t="s">
        <v>44</v>
      </c>
      <c r="E8" s="46"/>
      <c r="F8" s="133" t="s">
        <v>75</v>
      </c>
      <c r="G8" s="46"/>
      <c r="H8" s="133" t="s">
        <v>11</v>
      </c>
    </row>
    <row r="9" spans="2:28" s="4" customFormat="1" x14ac:dyDescent="0.55000000000000004">
      <c r="B9" s="4" t="s">
        <v>84</v>
      </c>
      <c r="D9" s="30">
        <f>'سرمایه‌گذاری در سهام'!J29</f>
        <v>2938248029</v>
      </c>
      <c r="F9" s="48">
        <f>D39/$D$13</f>
        <v>0</v>
      </c>
      <c r="G9" s="6"/>
      <c r="H9" s="48">
        <f>D9/'سرمایه گذاری ها'!$O$17</f>
        <v>1.6286528349783086E-2</v>
      </c>
    </row>
    <row r="10" spans="2:28" s="4" customFormat="1" x14ac:dyDescent="0.55000000000000004">
      <c r="B10" s="4" t="s">
        <v>85</v>
      </c>
      <c r="D10" s="30">
        <f>'سرمایه‌گذاری در اوراق بهادار'!J28</f>
        <v>943324281</v>
      </c>
      <c r="F10" s="48">
        <f>D10/$D$13</f>
        <v>0.17503578767659389</v>
      </c>
      <c r="G10" s="6"/>
      <c r="H10" s="48">
        <f>D10/'سرمایه گذاری ها'!$O$17</f>
        <v>5.2287885481111119E-3</v>
      </c>
    </row>
    <row r="11" spans="2:28" s="4" customFormat="1" x14ac:dyDescent="0.55000000000000004">
      <c r="B11" s="4" t="s">
        <v>86</v>
      </c>
      <c r="D11" s="30">
        <f>'درآمد سپرده بانکی'!F31</f>
        <v>1507750001</v>
      </c>
      <c r="F11" s="48">
        <f>D11/$D$13</f>
        <v>0.27976615715292952</v>
      </c>
      <c r="G11" s="6"/>
      <c r="H11" s="48">
        <f>D11/'سرمایه گذاری ها'!$O$17</f>
        <v>8.3573656455508093E-3</v>
      </c>
    </row>
    <row r="12" spans="2:28" s="4" customFormat="1" x14ac:dyDescent="0.55000000000000004">
      <c r="B12" s="4" t="s">
        <v>82</v>
      </c>
      <c r="D12" s="30">
        <f>'سایر درآمدها'!D14</f>
        <v>30</v>
      </c>
      <c r="F12" s="48">
        <f>D12/$D$13</f>
        <v>5.5665625660894196E-9</v>
      </c>
      <c r="G12" s="6"/>
      <c r="H12" s="48">
        <f>D12/'سرمایه گذاری ها'!$O$17</f>
        <v>1.6628815732066731E-10</v>
      </c>
    </row>
    <row r="13" spans="2:28" ht="24.75" thickBot="1" x14ac:dyDescent="0.65">
      <c r="B13" s="33" t="s">
        <v>87</v>
      </c>
      <c r="D13" s="81">
        <f>SUM(D9:D12)</f>
        <v>5389322341</v>
      </c>
      <c r="E13" s="27"/>
      <c r="F13" s="82">
        <f>SUM(F9:F12)</f>
        <v>0.45480195039608595</v>
      </c>
      <c r="G13" s="75"/>
      <c r="H13" s="83">
        <f>SUM(H9:H12)</f>
        <v>2.9872682709733162E-2</v>
      </c>
    </row>
    <row r="14" spans="2:28" ht="21.75" thickTop="1" x14ac:dyDescent="0.55000000000000004">
      <c r="D14" s="3"/>
    </row>
    <row r="18" spans="4:4" ht="27" customHeight="1" x14ac:dyDescent="0.75">
      <c r="D18" s="66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2022-11-26T17:32:07Z</cp:lastPrinted>
  <dcterms:created xsi:type="dcterms:W3CDTF">2021-12-28T12:49:50Z</dcterms:created>
  <dcterms:modified xsi:type="dcterms:W3CDTF">2022-11-26T17:32:44Z</dcterms:modified>
</cp:coreProperties>
</file>