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شهریور 1401\دی\"/>
    </mc:Choice>
  </mc:AlternateContent>
  <xr:revisionPtr revIDLastSave="0" documentId="13_ncr:1_{59FAB381-C287-4111-B94B-A96D9C16763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صفحه اول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ود اوراق بهادار و سپرده بانکی" sheetId="7" r:id="rId10"/>
    <sheet name="سرمایه‌گذاری در سهام" sheetId="11" r:id="rId11"/>
    <sheet name="درآمد سود سهام" sheetId="8" r:id="rId12"/>
    <sheet name="درآمد ناشی از تغییر قیمت اوراق" sheetId="9" r:id="rId13"/>
    <sheet name="درآمد ناشی از فروش" sheetId="10" r:id="rId14"/>
    <sheet name="سرمایه‌گذاری در اوراق بهادار" sheetId="12" r:id="rId15"/>
    <sheet name="درآمد سپرده بانکی" sheetId="13" r:id="rId16"/>
    <sheet name="سایر درآمدها" sheetId="14" r:id="rId17"/>
  </sheets>
  <definedNames>
    <definedName name="_xlnm.Print_Area" localSheetId="0">'صفحه اول'!$A$1:$M$33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8" i="11" l="1"/>
  <c r="X18" i="5"/>
  <c r="G23" i="1"/>
  <c r="I23" i="1"/>
  <c r="M23" i="1"/>
  <c r="S23" i="1"/>
  <c r="W23" i="1"/>
  <c r="Y23" i="1"/>
  <c r="Q23" i="1"/>
  <c r="O23" i="1"/>
  <c r="J30" i="13"/>
  <c r="R28" i="12"/>
  <c r="R32" i="10"/>
  <c r="R32" i="9"/>
  <c r="J18" i="8"/>
  <c r="D28" i="11"/>
  <c r="F28" i="11"/>
  <c r="H28" i="11"/>
  <c r="J28" i="11"/>
  <c r="L28" i="11"/>
  <c r="N28" i="11"/>
  <c r="P28" i="11"/>
  <c r="R28" i="11"/>
  <c r="T28" i="11"/>
  <c r="L22" i="6"/>
  <c r="N22" i="6"/>
  <c r="P22" i="6"/>
  <c r="R22" i="6"/>
  <c r="K23" i="1"/>
  <c r="E23" i="1"/>
  <c r="AD28" i="3"/>
  <c r="AH28" i="3"/>
  <c r="AJ28" i="3"/>
  <c r="P28" i="3"/>
  <c r="R28" i="3"/>
  <c r="T28" i="3"/>
  <c r="V28" i="3"/>
  <c r="X28" i="3"/>
  <c r="Z28" i="3"/>
  <c r="AB28" i="3"/>
  <c r="D32" i="10" l="1"/>
  <c r="F32" i="10"/>
  <c r="H32" i="10"/>
  <c r="J32" i="10"/>
  <c r="L32" i="10"/>
  <c r="N32" i="10"/>
  <c r="P32" i="10"/>
  <c r="D9" i="15"/>
  <c r="P26" i="7"/>
  <c r="O15" i="16"/>
  <c r="AB18" i="5"/>
  <c r="M12" i="16" s="1"/>
  <c r="O13" i="16"/>
  <c r="F14" i="14"/>
  <c r="D14" i="14"/>
  <c r="F30" i="13"/>
  <c r="D11" i="15" s="1"/>
  <c r="P28" i="12"/>
  <c r="N28" i="12"/>
  <c r="L28" i="12"/>
  <c r="J28" i="12"/>
  <c r="D10" i="15" s="1"/>
  <c r="H28" i="12"/>
  <c r="F28" i="12"/>
  <c r="D28" i="12"/>
  <c r="P32" i="9"/>
  <c r="N18" i="8"/>
  <c r="L18" i="8"/>
  <c r="T18" i="8"/>
  <c r="R18" i="8"/>
  <c r="P18" i="8"/>
  <c r="L26" i="7"/>
  <c r="E15" i="16"/>
  <c r="G15" i="16" s="1"/>
  <c r="I15" i="16"/>
  <c r="K15" i="16"/>
  <c r="G13" i="16"/>
  <c r="E13" i="16"/>
  <c r="G14" i="16"/>
  <c r="E14" i="16"/>
  <c r="Z18" i="5"/>
  <c r="K12" i="16"/>
  <c r="V18" i="5"/>
  <c r="L18" i="5"/>
  <c r="N18" i="5"/>
  <c r="E12" i="16" s="1"/>
  <c r="P18" i="5"/>
  <c r="G12" i="16" s="1"/>
  <c r="R18" i="5"/>
  <c r="T18" i="5"/>
  <c r="I12" i="16" s="1"/>
  <c r="AD18" i="5"/>
  <c r="O12" i="16" s="1"/>
  <c r="I14" i="16"/>
  <c r="K14" i="16"/>
  <c r="R23" i="1"/>
  <c r="M14" i="16"/>
  <c r="O14" i="16"/>
  <c r="J26" i="7"/>
  <c r="M13" i="16"/>
  <c r="K13" i="16"/>
  <c r="I13" i="16"/>
  <c r="N32" i="9"/>
  <c r="L32" i="9"/>
  <c r="J32" i="9"/>
  <c r="H32" i="9"/>
  <c r="F32" i="9"/>
  <c r="D32" i="9"/>
  <c r="R26" i="7"/>
  <c r="T26" i="7"/>
  <c r="N26" i="7"/>
  <c r="P17" i="16"/>
  <c r="N17" i="16"/>
  <c r="L17" i="16"/>
  <c r="J17" i="16"/>
  <c r="H17" i="16"/>
  <c r="F17" i="16"/>
  <c r="D17" i="16"/>
  <c r="D13" i="15" l="1"/>
  <c r="M15" i="16"/>
  <c r="O17" i="16"/>
  <c r="E17" i="16"/>
  <c r="G17" i="16"/>
  <c r="K17" i="16"/>
  <c r="M17" i="16"/>
  <c r="I17" i="16"/>
  <c r="F11" i="15" l="1"/>
  <c r="F10" i="15"/>
  <c r="F9" i="15"/>
  <c r="AF15" i="5"/>
  <c r="AF16" i="5"/>
  <c r="AF14" i="5"/>
  <c r="AL13" i="3"/>
  <c r="AL17" i="3"/>
  <c r="AL21" i="3"/>
  <c r="AL25" i="3"/>
  <c r="AL24" i="3"/>
  <c r="AL14" i="3"/>
  <c r="AL18" i="3"/>
  <c r="AL22" i="3"/>
  <c r="AL26" i="3"/>
  <c r="AL20" i="3"/>
  <c r="AL15" i="3"/>
  <c r="AL19" i="3"/>
  <c r="AL23" i="3"/>
  <c r="AL16" i="3"/>
  <c r="AA17" i="1"/>
  <c r="AA18" i="1"/>
  <c r="AA20" i="1"/>
  <c r="AA19" i="1"/>
  <c r="AA21" i="1"/>
  <c r="AA11" i="1"/>
  <c r="AF13" i="5"/>
  <c r="T14" i="6"/>
  <c r="Q13" i="16"/>
  <c r="T11" i="6"/>
  <c r="T15" i="6"/>
  <c r="T19" i="6"/>
  <c r="T17" i="6"/>
  <c r="T18" i="6"/>
  <c r="T12" i="6"/>
  <c r="T16" i="6"/>
  <c r="T20" i="6"/>
  <c r="T10" i="6"/>
  <c r="T13" i="6"/>
  <c r="AA12" i="1"/>
  <c r="AA16" i="1"/>
  <c r="AA13" i="1"/>
  <c r="AA14" i="1"/>
  <c r="AA15" i="1"/>
  <c r="Q15" i="16"/>
  <c r="Q17" i="16"/>
  <c r="Q16" i="16"/>
  <c r="Q12" i="16"/>
  <c r="Q14" i="16"/>
  <c r="AA23" i="1" l="1"/>
  <c r="T22" i="6"/>
  <c r="AL28" i="3"/>
  <c r="AF18" i="5"/>
  <c r="H13" i="15"/>
</calcChain>
</file>

<file path=xl/sharedStrings.xml><?xml version="1.0" encoding="utf-8"?>
<sst xmlns="http://schemas.openxmlformats.org/spreadsheetml/2006/main" count="906" uniqueCount="232">
  <si>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</si>
  <si>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</si>
  <si>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</si>
  <si>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</si>
  <si>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</si>
  <si>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</si>
  <si>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</si>
  <si>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</si>
  <si>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</si>
  <si>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</si>
  <si>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</si>
  <si>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</si>
  <si>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</si>
  <si>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توسعه‌معادن‌وفلزات‌</t>
  </si>
  <si>
    <t>سیمان‌ صوفیان‌</t>
  </si>
  <si>
    <t>سیمان‌شاهرود</t>
  </si>
  <si>
    <t>فولاد مبارکه اصفهان</t>
  </si>
  <si>
    <t>معادن‌ بافق‌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</si>
  <si>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</si>
  <si>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</si>
  <si>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</si>
  <si>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</si>
  <si>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</si>
  <si>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</si>
  <si>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</si>
  <si>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</si>
  <si>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</si>
  <si>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</si>
  <si>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</si>
  <si>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</si>
  <si>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</si>
  <si>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</si>
  <si>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</si>
  <si>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</si>
  <si>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</si>
  <si>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</si>
  <si>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</si>
  <si>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</si>
  <si>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</si>
  <si>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</si>
  <si>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</si>
  <si>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</si>
  <si>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</si>
  <si>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</si>
  <si>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</si>
  <si>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</si>
  <si>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</si>
  <si>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</si>
  <si>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</si>
  <si>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</si>
  <si>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</si>
  <si>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</si>
  <si>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</si>
  <si>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</si>
  <si>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</si>
  <si>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</si>
  <si>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</si>
  <si>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</si>
  <si>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</si>
  <si>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</si>
  <si>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</si>
  <si>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</si>
  <si>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</si>
  <si>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</si>
  <si>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</si>
  <si>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سیمان‌ داراب‌</t>
  </si>
  <si>
    <t>1400/04/14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</si>
  <si>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</si>
  <si>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</si>
  <si>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</si>
  <si>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</si>
  <si>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</si>
  <si>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</si>
  <si>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</si>
  <si>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</si>
  <si>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</si>
  <si>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</si>
  <si>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</si>
  <si>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</si>
  <si>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</si>
  <si>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</si>
  <si>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</si>
  <si>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</si>
  <si>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</si>
  <si>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</si>
  <si>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</si>
  <si>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</si>
  <si>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</si>
  <si>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</si>
  <si>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</si>
  <si>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</si>
  <si>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</si>
  <si>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</si>
  <si>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</si>
  <si>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</si>
  <si>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</si>
  <si>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</si>
  <si>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</si>
  <si>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</si>
  <si>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</si>
  <si>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</si>
  <si>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1.5. سرمایه گذاری در سپرده های بانکی</t>
  </si>
  <si>
    <t>2. اوراق بهاداری که ارزش آنها در تاریخ گزارش تعدیل شده اند</t>
  </si>
  <si>
    <t>بله</t>
  </si>
  <si>
    <t>اسنادخزانه-م1بودجه00-030821</t>
  </si>
  <si>
    <t>1403/08/21</t>
  </si>
  <si>
    <t>اسنادخزانه-م6بودجه00-030723</t>
  </si>
  <si>
    <t>1403/07/23</t>
  </si>
  <si>
    <t>اسنادخزانه-م7بودجه00-030912</t>
  </si>
  <si>
    <t>1403/09/12</t>
  </si>
  <si>
    <t>مرابحه عام دولت2-ش.خ سایر0212</t>
  </si>
  <si>
    <t>1398/12/25</t>
  </si>
  <si>
    <t>1402/12/25</t>
  </si>
  <si>
    <t>خیر</t>
  </si>
  <si>
    <t>بانک آینده سمنان</t>
  </si>
  <si>
    <t>سپرده بلند مدت</t>
  </si>
  <si>
    <t>1399/02/15</t>
  </si>
  <si>
    <t>موسسه مالی و اعتباری نور ملاصدرا</t>
  </si>
  <si>
    <t>بانک ایران زمین انقلاب</t>
  </si>
  <si>
    <t>بانک دی ناصرخسرو</t>
  </si>
  <si>
    <t>1.3. سرمایه گذاری در اوراق بهادار با درآمد ثابت یا علل الحساب</t>
  </si>
  <si>
    <t>1.4. سرمایه گذاری در  گواهی سپرده بانکی</t>
  </si>
  <si>
    <t>3. درآمد حاصل از سرمایه گذاری ها</t>
  </si>
  <si>
    <t>3.1. سود اوراق بدهی و سپرده های بانکی</t>
  </si>
  <si>
    <t>3.2. درآمد حاصل سرمایه گذاری در سهام و حق تقدم</t>
  </si>
  <si>
    <t>3.2.1. درآمد حاصل از سود سهام</t>
  </si>
  <si>
    <t>3.3. درآمد حاصل از تغییر قیمت اوراق بهادار</t>
  </si>
  <si>
    <t>3.4. درآمد حاصل از فروش اوراق بهادار</t>
  </si>
  <si>
    <t>3.5. درآمد حاصل از سرمایه گذاری در اوراق بهادار با درآمد ثابت</t>
  </si>
  <si>
    <t>3.6. درآمد حاصل از سپرده های بانکی</t>
  </si>
  <si>
    <t>3.7.  سایر درآمدها</t>
  </si>
  <si>
    <t>اسنادخزانه-م8بودجه00-030919</t>
  </si>
  <si>
    <t>1400/06/16</t>
  </si>
  <si>
    <t>1403/09/19</t>
  </si>
  <si>
    <t>سپرده های بانکی</t>
  </si>
  <si>
    <t>قنداصفهان‌</t>
  </si>
  <si>
    <t>صندوق سرمایه‌گذاری گنجینه الماس بیمه دی</t>
  </si>
  <si>
    <t>داروسازی‌ جابرابن‌حیان‌</t>
  </si>
  <si>
    <t>صنایع پتروشیمی کرمانشاه</t>
  </si>
  <si>
    <t>نفت ایرانول</t>
  </si>
  <si>
    <t>کشت و دامداری فکا</t>
  </si>
  <si>
    <t>اسنادخزانه-م15بودجه98-010406</t>
  </si>
  <si>
    <t>اسنادخزانه-م2بودجه00-031024</t>
  </si>
  <si>
    <t>1403/10/24</t>
  </si>
  <si>
    <t>مشارکت ش تهران012-3ماهه18%</t>
  </si>
  <si>
    <t>1397/12/28</t>
  </si>
  <si>
    <t>1401/12/28</t>
  </si>
  <si>
    <t>اسنادخزانه-م5بودجه00-030626</t>
  </si>
  <si>
    <t xml:space="preserve">  گواهی سپرده بلندمدت بانک ایران زمین به تاریخ1403/04/23</t>
  </si>
  <si>
    <t>1403/04/23</t>
  </si>
  <si>
    <t>گواهی سپرده بلند مدت به تاریخ 1402/04/19</t>
  </si>
  <si>
    <t>0402730625007</t>
  </si>
  <si>
    <t>1400/09/21</t>
  </si>
  <si>
    <t xml:space="preserve">بانک ایران زمین انقلاب </t>
  </si>
  <si>
    <t>114-912-1396301-2</t>
  </si>
  <si>
    <t>1400/10/25</t>
  </si>
  <si>
    <t>0403214639000</t>
  </si>
  <si>
    <t>1401/01/09</t>
  </si>
  <si>
    <t>114-912-1396301-3</t>
  </si>
  <si>
    <t xml:space="preserve">بانک ایران زمین </t>
  </si>
  <si>
    <t>114-840-1396301-1</t>
  </si>
  <si>
    <t>0205489190004</t>
  </si>
  <si>
    <t>1400/04/16</t>
  </si>
  <si>
    <t>47000989203600</t>
  </si>
  <si>
    <t>1398/10/04</t>
  </si>
  <si>
    <t>0202878984001</t>
  </si>
  <si>
    <t>1394/11/10</t>
  </si>
  <si>
    <t>بانک آینده مرکزی</t>
  </si>
  <si>
    <t>0203653785004</t>
  </si>
  <si>
    <t>1400/01/24</t>
  </si>
  <si>
    <t>0800499010004</t>
  </si>
  <si>
    <t>0201283319005</t>
  </si>
  <si>
    <t>1401/02/20</t>
  </si>
  <si>
    <t>1401/02/11</t>
  </si>
  <si>
    <t>1401/04/14</t>
  </si>
  <si>
    <t>1401/04/15</t>
  </si>
  <si>
    <t>1401/03/28</t>
  </si>
  <si>
    <t>1401/04/29</t>
  </si>
  <si>
    <t>1401/04/30</t>
  </si>
  <si>
    <t>اسنادخزانه-م17بودجه99-010226</t>
  </si>
  <si>
    <t>اسنادخزانه-م16بودجه98-010503</t>
  </si>
  <si>
    <t>سیمرغ</t>
  </si>
  <si>
    <t>ریل پرداز نو آفرین</t>
  </si>
  <si>
    <t>معین برای سایر درآمدهای تنزیل سود بانک</t>
  </si>
  <si>
    <t>معین برای سایر درآمدهای تنزیل سود سهام</t>
  </si>
  <si>
    <t>1401/05/31</t>
  </si>
  <si>
    <t>پالایش نفت لاوان</t>
  </si>
  <si>
    <t>اسناد خزانه-م9بودجه00-031101</t>
  </si>
  <si>
    <t>114-840-1396301-2</t>
  </si>
  <si>
    <t>1401/05/04</t>
  </si>
  <si>
    <t>0.00%</t>
  </si>
  <si>
    <t>1401/05/11</t>
  </si>
  <si>
    <t>برای ماه منتهی به 1401/06/31</t>
  </si>
  <si>
    <t>1401/06/31</t>
  </si>
  <si>
    <t>پتروشیمی خراسان</t>
  </si>
  <si>
    <t>کیمیدارو</t>
  </si>
  <si>
    <t>مرابحه عام دولت112-ش.خ 040408</t>
  </si>
  <si>
    <t>1401/06/08</t>
  </si>
  <si>
    <t>1404/04/07</t>
  </si>
  <si>
    <t>مرابحه عام دولت111-ش.خ 021008</t>
  </si>
  <si>
    <t>1402/10/08</t>
  </si>
  <si>
    <t>گواهی اعتبار مولد شهر0203</t>
  </si>
  <si>
    <t>1401/05/01</t>
  </si>
  <si>
    <t>1402/03/31</t>
  </si>
  <si>
    <t>اسناد خزانه-م10بودجه00-031115</t>
  </si>
  <si>
    <t>1400/06/07</t>
  </si>
  <si>
    <t>1403/11/15</t>
  </si>
  <si>
    <t>اسنادخزانه-م4بودجه00-030522</t>
  </si>
  <si>
    <t>1400/03/11</t>
  </si>
  <si>
    <t>1403/05/22</t>
  </si>
  <si>
    <t>اسنادخزانه-م3بودجه00-030418</t>
  </si>
  <si>
    <t>1403/04/18</t>
  </si>
  <si>
    <t>گواهی سپرده بانک آینده 1401/06/14</t>
  </si>
  <si>
    <t>1402/06/14</t>
  </si>
  <si>
    <t>گواهی سپرده خاورمیانه 1401/06/10</t>
  </si>
  <si>
    <t>1402/06/10</t>
  </si>
  <si>
    <t>گواهی سپرده  بانک سامان  1401/06/09</t>
  </si>
  <si>
    <t>1402/06/09</t>
  </si>
  <si>
    <t>گواهی سپرده بلندمدت بانک آینده 1401/06/14</t>
  </si>
  <si>
    <t>گواهی سپرده بلندمدت بانک خاورمیانه 1401/06/10</t>
  </si>
  <si>
    <t>گواهی سپرده بانک سامان 1401/06/09</t>
  </si>
  <si>
    <t>-7.35%</t>
  </si>
  <si>
    <t>-0.02%</t>
  </si>
  <si>
    <t>0.02%</t>
  </si>
  <si>
    <t>1.81%</t>
  </si>
  <si>
    <t>5.42%</t>
  </si>
  <si>
    <t>-1.81%</t>
  </si>
  <si>
    <t>-6.76%</t>
  </si>
  <si>
    <t>1.95%</t>
  </si>
  <si>
    <t>-4.79%</t>
  </si>
  <si>
    <t>-18.51%</t>
  </si>
  <si>
    <t>-21.79%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</si>
</sst>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3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b/>
      <sz val="20"/>
      <name val="B Zar"/>
      <charset val="178"/>
    </font>
    <font>
      <b/>
      <sz val="36"/>
      <color rgb="FF000000"/>
      <name val="B Zar"/>
      <charset val="178"/>
    </font>
    <font>
      <b/>
      <sz val="20"/>
      <color rgb="FF000000"/>
      <name val="B Zar"/>
      <charset val="178"/>
    </font>
    <font>
      <b/>
      <u/>
      <sz val="14"/>
      <name val="B Zar"/>
      <charset val="178"/>
    </font>
    <font>
      <sz val="16"/>
      <name val="B Zar"/>
      <charset val="178"/>
    </font>
    <font>
      <b/>
      <sz val="24"/>
      <name val="B Zar"/>
      <charset val="178"/>
    </font>
    <font>
      <b/>
      <sz val="26"/>
      <color rgb="FF000000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2" fillId="0" borderId="4" xfId="0" applyFont="1" applyBorder="1"/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0" fontId="4" fillId="0" borderId="0" xfId="0" applyFont="1" applyAlignment="1">
      <alignment horizontal="center"/>
    </xf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2" applyNumberFormat="1" applyFont="1" applyBorder="1"/>
    <xf numFmtId="10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4" fillId="0" borderId="4" xfId="0" applyFont="1" applyBorder="1" applyAlignment="1">
      <alignment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9" fontId="4" fillId="0" borderId="4" xfId="2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3" xfId="0" applyFont="1" applyBorder="1" applyAlignment="1">
      <alignment wrapText="1"/>
    </xf>
    <xf numFmtId="3" fontId="4" fillId="0" borderId="3" xfId="0" applyNumberFormat="1" applyFont="1" applyBorder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7" fillId="0" borderId="0" xfId="0" applyFont="1" applyAlignment="1">
      <alignment horizontal="center" vertical="center"/>
    </xf>
    <xf numFmtId="0" fontId="16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0" xfId="0" applyNumberFormat="1" applyFont="1" applyAlignment="1">
      <alignment horizontal="center"/>
    </xf>
    <xf numFmtId="165" fontId="9" fillId="0" borderId="0" xfId="1" applyNumberFormat="1" applyFont="1"/>
    <xf numFmtId="165" fontId="9" fillId="0" borderId="4" xfId="0" applyNumberFormat="1" applyFont="1" applyBorder="1"/>
    <xf numFmtId="10" fontId="9" fillId="0" borderId="0" xfId="2" applyNumberFormat="1" applyFont="1"/>
    <xf numFmtId="0" fontId="10" fillId="0" borderId="4" xfId="0" applyFont="1" applyBorder="1" applyAlignment="1">
      <alignment vertical="center"/>
    </xf>
    <xf numFmtId="0" fontId="4" fillId="0" borderId="0" xfId="0" applyFont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3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9" fillId="0" borderId="4" xfId="0" applyNumberFormat="1" applyFont="1" applyBorder="1"/>
    <xf numFmtId="9" fontId="9" fillId="0" borderId="4" xfId="2" applyFont="1" applyBorder="1" applyAlignment="1">
      <alignment horizontal="center"/>
    </xf>
    <xf numFmtId="10" fontId="9" fillId="0" borderId="4" xfId="2" applyNumberFormat="1" applyFont="1" applyBorder="1" applyAlignment="1">
      <alignment horizontal="center"/>
    </xf>
    <xf numFmtId="0" fontId="18" fillId="0" borderId="0" xfId="0" applyFont="1" applyAlignment="1">
      <alignment horizontal="right" vertical="center" indent="1" readingOrder="2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/>
    <xf numFmtId="3" fontId="16" fillId="0" borderId="0" xfId="0" applyNumberFormat="1" applyFont="1"/>
    <xf numFmtId="10" fontId="16" fillId="0" borderId="0" xfId="0" applyNumberFormat="1" applyFont="1" applyAlignment="1">
      <alignment horizontal="right"/>
    </xf>
    <xf numFmtId="3" fontId="16" fillId="0" borderId="4" xfId="0" applyNumberFormat="1" applyFont="1" applyBorder="1"/>
    <xf numFmtId="0" fontId="16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0" fontId="4" fillId="0" borderId="4" xfId="2" applyNumberFormat="1" applyFont="1" applyBorder="1" applyAlignment="1">
      <alignment horizontal="center"/>
    </xf>
    <xf numFmtId="10" fontId="16" fillId="0" borderId="4" xfId="2" applyNumberFormat="1" applyFont="1" applyBorder="1"/>
    <xf numFmtId="10" fontId="9" fillId="0" borderId="4" xfId="2" applyNumberFormat="1" applyFont="1" applyBorder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top" wrapText="1"/>
    </xf>
    <xf numFmtId="0" fontId="15" fillId="0" borderId="0" xfId="0" applyFont="1" applyAlignment="1">
      <alignment horizontal="center" vertical="center"/>
    </xf>
    <xf numFmtId="0" fontId="21" fillId="0" borderId="0" xfId="0" applyFont="1"/>
    <xf numFmtId="0" fontId="20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2" fillId="0" borderId="0" xfId="0" applyFont="1" applyAlignment="1">
      <alignment horizontal="right" vertical="center" indent="1" readingOrder="2"/>
    </xf>
    <xf numFmtId="0" fontId="2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7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557892</xdr:colOff>
      <xdr:row>32</xdr:row>
      <xdr:rowOff>282220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470FFED-9714-0101-ED0D-4A0AACB01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4368536" y="0"/>
          <a:ext cx="7592785" cy="101065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153FD-0251-437C-871F-B93CB995DFF5}">
  <dimension ref="B5:J21"/>
  <sheetViews>
    <sheetView rightToLeft="1" tabSelected="1" view="pageBreakPreview" zoomScale="70" zoomScaleNormal="100" zoomScaleSheetLayoutView="70" workbookViewId="0">
      <selection activeCell="Q21" sqref="Q21"/>
    </sheetView>
  </sheetViews>
  <sheetFormatPr defaultRowHeight="24" x14ac:dyDescent="0.6"/>
  <cols>
    <col min="1" max="1" width="7.28515625" style="27" customWidth="1"/>
    <col min="2" max="8" width="8.85546875" style="27" customWidth="1"/>
    <col min="9" max="16384" width="9.140625" style="27"/>
  </cols>
  <sheetData>
    <row r="5" spans="2:10" s="99" customFormat="1" ht="30" x14ac:dyDescent="0.25">
      <c r="B5" s="104"/>
      <c r="C5" s="104"/>
      <c r="D5" s="104"/>
      <c r="E5" s="104"/>
      <c r="F5" s="104"/>
      <c r="G5" s="104"/>
      <c r="H5" s="104"/>
      <c r="I5" s="101"/>
    </row>
    <row r="6" spans="2:10" s="99" customFormat="1" ht="30" x14ac:dyDescent="0.25">
      <c r="B6" s="104"/>
      <c r="C6" s="104"/>
      <c r="D6" s="104"/>
      <c r="E6" s="104"/>
      <c r="F6" s="104"/>
      <c r="G6" s="104"/>
      <c r="H6" s="104"/>
      <c r="I6" s="101"/>
    </row>
    <row r="7" spans="2:10" s="99" customFormat="1" ht="30" x14ac:dyDescent="0.25">
      <c r="B7" s="104"/>
      <c r="C7" s="104"/>
      <c r="D7" s="104"/>
      <c r="E7" s="104"/>
      <c r="F7" s="104"/>
      <c r="G7" s="104"/>
      <c r="H7" s="104"/>
      <c r="I7" s="101"/>
    </row>
    <row r="11" spans="2:10" ht="24" customHeight="1" x14ac:dyDescent="0.6">
      <c r="B11" s="103"/>
      <c r="C11" s="103"/>
      <c r="D11" s="103"/>
      <c r="E11" s="103"/>
      <c r="F11" s="103"/>
      <c r="G11" s="103"/>
      <c r="H11" s="103"/>
    </row>
    <row r="12" spans="2:10" ht="24" customHeight="1" x14ac:dyDescent="0.6">
      <c r="B12" s="103"/>
      <c r="C12" s="103"/>
      <c r="D12" s="103"/>
      <c r="E12" s="103"/>
      <c r="F12" s="103"/>
      <c r="G12" s="103"/>
      <c r="H12" s="103"/>
    </row>
    <row r="13" spans="2:10" ht="24" customHeight="1" x14ac:dyDescent="0.6">
      <c r="B13" s="103"/>
      <c r="C13" s="103"/>
      <c r="D13" s="103"/>
      <c r="E13" s="103"/>
      <c r="F13" s="103"/>
      <c r="G13" s="103"/>
      <c r="H13" s="103"/>
    </row>
    <row r="14" spans="2:10" ht="24" customHeight="1" x14ac:dyDescent="0.6">
      <c r="B14" s="103"/>
      <c r="C14" s="103"/>
      <c r="D14" s="103"/>
      <c r="E14" s="103"/>
      <c r="F14" s="103"/>
      <c r="G14" s="103"/>
      <c r="H14" s="103"/>
      <c r="I14" s="100"/>
      <c r="J14" s="100"/>
    </row>
    <row r="15" spans="2:10" ht="24" customHeight="1" x14ac:dyDescent="0.6">
      <c r="B15" s="103"/>
      <c r="C15" s="103"/>
      <c r="D15" s="103"/>
      <c r="E15" s="103"/>
      <c r="F15" s="103"/>
      <c r="G15" s="103"/>
      <c r="H15" s="103"/>
      <c r="I15" s="100"/>
      <c r="J15" s="100"/>
    </row>
    <row r="16" spans="2:10" ht="24" customHeight="1" x14ac:dyDescent="0.6">
      <c r="B16" s="103"/>
      <c r="C16" s="103"/>
      <c r="D16" s="103"/>
      <c r="E16" s="103"/>
      <c r="F16" s="103"/>
      <c r="G16" s="103"/>
      <c r="H16" s="103"/>
      <c r="I16" s="100"/>
      <c r="J16" s="100"/>
    </row>
    <row r="17" spans="2:10" ht="24" customHeight="1" x14ac:dyDescent="0.6">
      <c r="B17" s="103"/>
      <c r="C17" s="103"/>
      <c r="D17" s="103"/>
      <c r="E17" s="103"/>
      <c r="F17" s="103"/>
      <c r="G17" s="103"/>
      <c r="H17" s="103"/>
      <c r="I17" s="100"/>
      <c r="J17" s="100"/>
    </row>
    <row r="18" spans="2:10" ht="24" customHeight="1" x14ac:dyDescent="0.6">
      <c r="B18" s="103"/>
      <c r="C18" s="103"/>
      <c r="D18" s="103"/>
      <c r="E18" s="103"/>
      <c r="F18" s="103"/>
      <c r="G18" s="103"/>
      <c r="H18" s="103"/>
      <c r="I18" s="100"/>
      <c r="J18" s="100"/>
    </row>
    <row r="19" spans="2:10" x14ac:dyDescent="0.6">
      <c r="B19" s="100"/>
      <c r="C19" s="100"/>
      <c r="D19" s="100"/>
      <c r="E19" s="100"/>
      <c r="F19" s="100"/>
      <c r="G19" s="100"/>
      <c r="H19" s="100"/>
      <c r="I19" s="100"/>
      <c r="J19" s="100"/>
    </row>
    <row r="20" spans="2:10" x14ac:dyDescent="0.6">
      <c r="B20" s="100"/>
      <c r="C20" s="100"/>
      <c r="D20" s="100"/>
      <c r="E20" s="100"/>
      <c r="F20" s="100"/>
      <c r="I20" s="100"/>
      <c r="J20" s="100"/>
    </row>
    <row r="21" spans="2:10" x14ac:dyDescent="0.6">
      <c r="B21" s="100"/>
      <c r="C21" s="100"/>
      <c r="D21" s="100"/>
      <c r="E21" s="100"/>
      <c r="F21" s="100"/>
      <c r="I21" s="100"/>
      <c r="J21" s="100"/>
    </row>
  </sheetData>
  <printOptions horizontalCentered="1" verticalCentered="1"/>
  <pageMargins left="0" right="0" top="0" bottom="0.75" header="0.3" footer="0.3"/>
  <pageSetup paperSize="9" scale="75" fitToWidth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9"/>
  <sheetViews>
    <sheetView rightToLeft="1" view="pageBreakPreview" topLeftCell="A7" zoomScale="60" zoomScaleNormal="100" workbookViewId="0">
      <selection activeCell="A25" sqref="A25:XFD28"/>
    </sheetView>
  </sheetViews>
  <sheetFormatPr defaultRowHeight="21.75" customHeight="1" x14ac:dyDescent="0.25"/>
  <cols>
    <col min="1" max="1" width="2.7109375" style="36" customWidth="1"/>
    <col min="2" max="2" width="53.85546875" style="36" customWidth="1"/>
    <col min="3" max="3" width="1" style="36" customWidth="1"/>
    <col min="4" max="4" width="14.85546875" style="36" bestFit="1" customWidth="1"/>
    <col min="5" max="5" width="1" style="36" customWidth="1"/>
    <col min="6" max="6" width="11.7109375" style="36" customWidth="1"/>
    <col min="7" max="7" width="1" style="36" customWidth="1"/>
    <col min="8" max="8" width="6" style="36" bestFit="1" customWidth="1"/>
    <col min="9" max="9" width="1" style="36" customWidth="1"/>
    <col min="10" max="10" width="15.42578125" style="36" bestFit="1" customWidth="1"/>
    <col min="11" max="11" width="1" style="36" customWidth="1"/>
    <col min="12" max="12" width="12" style="36" bestFit="1" customWidth="1"/>
    <col min="13" max="13" width="1" style="36" customWidth="1"/>
    <col min="14" max="14" width="15.42578125" style="36" bestFit="1" customWidth="1"/>
    <col min="15" max="15" width="1" style="36" customWidth="1"/>
    <col min="16" max="16" width="16.5703125" style="36" bestFit="1" customWidth="1"/>
    <col min="17" max="17" width="1" style="36" customWidth="1"/>
    <col min="18" max="18" width="11.28515625" style="36" customWidth="1"/>
    <col min="19" max="19" width="1" style="36" customWidth="1"/>
    <col min="20" max="20" width="16.5703125" style="36" bestFit="1" customWidth="1"/>
    <col min="21" max="21" width="1" style="36" customWidth="1"/>
    <col min="22" max="22" width="9.140625" style="36" customWidth="1"/>
    <col min="23" max="16384" width="9.140625" style="36"/>
  </cols>
  <sheetData>
    <row r="2" spans="2:28" ht="27" customHeight="1" x14ac:dyDescent="0.25">
      <c r="B2" s="135" t="s">
        <v>136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</row>
    <row r="3" spans="2:28" ht="27" customHeight="1" x14ac:dyDescent="0.25">
      <c r="B3" s="135" t="s">
        <v>49</v>
      </c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</row>
    <row r="4" spans="2:28" ht="27" customHeight="1" x14ac:dyDescent="0.25">
      <c r="B4" s="135" t="s">
        <v>192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</row>
    <row r="5" spans="2:28" s="37" customFormat="1" ht="21.75" customHeight="1" x14ac:dyDescent="0.25"/>
    <row r="6" spans="2:28" s="2" customFormat="1" ht="21.75" customHeight="1" x14ac:dyDescent="0.55000000000000004">
      <c r="B6" s="14" t="s">
        <v>123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21.7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37" customFormat="1" ht="21.75" customHeight="1" x14ac:dyDescent="0.25">
      <c r="B8" s="134" t="s">
        <v>50</v>
      </c>
      <c r="C8" s="134" t="s">
        <v>50</v>
      </c>
      <c r="D8" s="134" t="s">
        <v>50</v>
      </c>
      <c r="E8" s="134" t="s">
        <v>50</v>
      </c>
      <c r="F8" s="134" t="s">
        <v>50</v>
      </c>
      <c r="G8" s="134" t="s">
        <v>50</v>
      </c>
      <c r="H8" s="134" t="s">
        <v>50</v>
      </c>
      <c r="J8" s="134" t="s">
        <v>51</v>
      </c>
      <c r="K8" s="134" t="s">
        <v>51</v>
      </c>
      <c r="L8" s="134" t="s">
        <v>51</v>
      </c>
      <c r="M8" s="134" t="s">
        <v>51</v>
      </c>
      <c r="N8" s="134" t="s">
        <v>51</v>
      </c>
      <c r="P8" s="134" t="s">
        <v>52</v>
      </c>
      <c r="Q8" s="134" t="s">
        <v>52</v>
      </c>
      <c r="R8" s="134" t="s">
        <v>52</v>
      </c>
      <c r="S8" s="134" t="s">
        <v>52</v>
      </c>
      <c r="T8" s="134" t="s">
        <v>52</v>
      </c>
    </row>
    <row r="9" spans="2:28" s="39" customFormat="1" ht="58.5" customHeight="1" x14ac:dyDescent="0.25">
      <c r="B9" s="137" t="s">
        <v>53</v>
      </c>
      <c r="C9" s="42"/>
      <c r="D9" s="137" t="s">
        <v>54</v>
      </c>
      <c r="E9" s="42"/>
      <c r="F9" s="137" t="s">
        <v>27</v>
      </c>
      <c r="G9" s="42"/>
      <c r="H9" s="137" t="s">
        <v>28</v>
      </c>
      <c r="J9" s="137" t="s">
        <v>55</v>
      </c>
      <c r="K9" s="42"/>
      <c r="L9" s="137" t="s">
        <v>56</v>
      </c>
      <c r="M9" s="42"/>
      <c r="N9" s="137" t="s">
        <v>57</v>
      </c>
      <c r="P9" s="137" t="s">
        <v>55</v>
      </c>
      <c r="Q9" s="42"/>
      <c r="R9" s="137" t="s">
        <v>56</v>
      </c>
      <c r="S9" s="42"/>
      <c r="T9" s="137" t="s">
        <v>57</v>
      </c>
    </row>
    <row r="10" spans="2:28" s="37" customFormat="1" ht="21.75" customHeight="1" x14ac:dyDescent="0.25">
      <c r="B10" s="37" t="s">
        <v>110</v>
      </c>
      <c r="D10" s="38" t="s">
        <v>58</v>
      </c>
      <c r="F10" s="37" t="s">
        <v>112</v>
      </c>
      <c r="H10" s="38">
        <v>18</v>
      </c>
      <c r="J10" s="40">
        <v>953173044</v>
      </c>
      <c r="K10" s="41"/>
      <c r="L10" s="40" t="s">
        <v>58</v>
      </c>
      <c r="M10" s="41"/>
      <c r="N10" s="40">
        <v>953173044</v>
      </c>
      <c r="O10" s="41"/>
      <c r="P10" s="40">
        <v>5467995243</v>
      </c>
      <c r="Q10" s="41"/>
      <c r="R10" s="40" t="s">
        <v>58</v>
      </c>
      <c r="S10" s="41"/>
      <c r="T10" s="40">
        <v>5467995243</v>
      </c>
    </row>
    <row r="11" spans="2:28" s="37" customFormat="1" ht="21.75" customHeight="1" x14ac:dyDescent="0.25">
      <c r="B11" s="37" t="s">
        <v>114</v>
      </c>
      <c r="D11" s="38">
        <v>21</v>
      </c>
      <c r="F11" s="37" t="s">
        <v>58</v>
      </c>
      <c r="H11" s="38">
        <v>18</v>
      </c>
      <c r="J11" s="40">
        <v>141219246</v>
      </c>
      <c r="K11" s="41"/>
      <c r="L11" s="40">
        <v>-1185856</v>
      </c>
      <c r="M11" s="41"/>
      <c r="N11" s="40">
        <v>142405102</v>
      </c>
      <c r="O11" s="41"/>
      <c r="P11" s="40">
        <v>1025156210</v>
      </c>
      <c r="Q11" s="41"/>
      <c r="R11" s="40">
        <v>0</v>
      </c>
      <c r="S11" s="41"/>
      <c r="T11" s="40">
        <v>1025156210</v>
      </c>
    </row>
    <row r="12" spans="2:28" s="37" customFormat="1" ht="21.75" customHeight="1" x14ac:dyDescent="0.25">
      <c r="B12" s="37" t="s">
        <v>153</v>
      </c>
      <c r="D12" s="38">
        <v>25</v>
      </c>
      <c r="F12" s="37" t="s">
        <v>58</v>
      </c>
      <c r="H12" s="38">
        <v>18</v>
      </c>
      <c r="J12" s="40">
        <v>28432881</v>
      </c>
      <c r="K12" s="41"/>
      <c r="L12" s="40">
        <v>-420413</v>
      </c>
      <c r="M12" s="41"/>
      <c r="N12" s="40">
        <v>28853294</v>
      </c>
      <c r="O12" s="41"/>
      <c r="P12" s="40">
        <v>806295893</v>
      </c>
      <c r="Q12" s="41"/>
      <c r="R12" s="40">
        <v>0</v>
      </c>
      <c r="S12" s="41"/>
      <c r="T12" s="40">
        <v>806295893</v>
      </c>
    </row>
    <row r="13" spans="2:28" s="37" customFormat="1" ht="21.75" customHeight="1" x14ac:dyDescent="0.25">
      <c r="B13" s="37" t="s">
        <v>196</v>
      </c>
      <c r="D13" s="38" t="s">
        <v>58</v>
      </c>
      <c r="F13" s="37" t="s">
        <v>198</v>
      </c>
      <c r="H13" s="38">
        <v>18</v>
      </c>
      <c r="J13" s="40">
        <v>389964521</v>
      </c>
      <c r="K13" s="41"/>
      <c r="L13" s="40" t="s">
        <v>58</v>
      </c>
      <c r="M13" s="41"/>
      <c r="N13" s="40">
        <v>389964521</v>
      </c>
      <c r="O13" s="41"/>
      <c r="P13" s="40">
        <v>389964521</v>
      </c>
      <c r="Q13" s="41"/>
      <c r="R13" s="40" t="s">
        <v>58</v>
      </c>
      <c r="S13" s="41"/>
      <c r="T13" s="40">
        <v>389964521</v>
      </c>
    </row>
    <row r="14" spans="2:28" s="37" customFormat="1" ht="21.75" customHeight="1" x14ac:dyDescent="0.25">
      <c r="B14" s="37" t="s">
        <v>199</v>
      </c>
      <c r="D14" s="38" t="s">
        <v>58</v>
      </c>
      <c r="F14" s="37" t="s">
        <v>200</v>
      </c>
      <c r="H14" s="38">
        <v>18</v>
      </c>
      <c r="J14" s="40">
        <v>375078385</v>
      </c>
      <c r="K14" s="41"/>
      <c r="L14" s="40" t="s">
        <v>58</v>
      </c>
      <c r="M14" s="41"/>
      <c r="N14" s="40">
        <v>375078385</v>
      </c>
      <c r="O14" s="41"/>
      <c r="P14" s="40">
        <v>375078385</v>
      </c>
      <c r="Q14" s="41"/>
      <c r="R14" s="40" t="s">
        <v>58</v>
      </c>
      <c r="S14" s="41"/>
      <c r="T14" s="40">
        <v>375078385</v>
      </c>
    </row>
    <row r="15" spans="2:28" s="37" customFormat="1" ht="21.75" customHeight="1" x14ac:dyDescent="0.25">
      <c r="B15" s="37" t="s">
        <v>144</v>
      </c>
      <c r="D15" s="38" t="s">
        <v>58</v>
      </c>
      <c r="F15" s="37" t="s">
        <v>146</v>
      </c>
      <c r="H15" s="38">
        <v>18</v>
      </c>
      <c r="J15" s="40">
        <v>91620282</v>
      </c>
      <c r="K15" s="41"/>
      <c r="L15" s="40" t="s">
        <v>58</v>
      </c>
      <c r="M15" s="41"/>
      <c r="N15" s="40">
        <v>91620282</v>
      </c>
      <c r="O15" s="41"/>
      <c r="P15" s="40">
        <v>371613796</v>
      </c>
      <c r="Q15" s="41"/>
      <c r="R15" s="40" t="s">
        <v>58</v>
      </c>
      <c r="S15" s="41"/>
      <c r="T15" s="40">
        <v>371613796</v>
      </c>
    </row>
    <row r="16" spans="2:28" s="37" customFormat="1" ht="21.75" customHeight="1" x14ac:dyDescent="0.25">
      <c r="B16" s="37" t="s">
        <v>114</v>
      </c>
      <c r="D16" s="38">
        <v>9</v>
      </c>
      <c r="F16" s="37" t="s">
        <v>58</v>
      </c>
      <c r="H16" s="38">
        <v>18</v>
      </c>
      <c r="J16" s="40">
        <v>9020822</v>
      </c>
      <c r="K16" s="41"/>
      <c r="L16" s="40">
        <v>-29764</v>
      </c>
      <c r="M16" s="41"/>
      <c r="N16" s="40">
        <v>9050586</v>
      </c>
      <c r="O16" s="41"/>
      <c r="P16" s="40">
        <v>291017928</v>
      </c>
      <c r="Q16" s="41"/>
      <c r="R16" s="40">
        <v>0</v>
      </c>
      <c r="S16" s="41"/>
      <c r="T16" s="40">
        <v>291017928</v>
      </c>
    </row>
    <row r="17" spans="2:20" s="37" customFormat="1" ht="21.75" customHeight="1" x14ac:dyDescent="0.25">
      <c r="B17" s="37" t="s">
        <v>118</v>
      </c>
      <c r="D17" s="38">
        <v>9</v>
      </c>
      <c r="F17" s="37" t="s">
        <v>58</v>
      </c>
      <c r="H17" s="38">
        <v>18</v>
      </c>
      <c r="J17" s="40">
        <v>5440190</v>
      </c>
      <c r="K17" s="41"/>
      <c r="L17" s="40">
        <v>-66343</v>
      </c>
      <c r="M17" s="41"/>
      <c r="N17" s="40">
        <v>5506533</v>
      </c>
      <c r="O17" s="41"/>
      <c r="P17" s="40">
        <v>178898063</v>
      </c>
      <c r="Q17" s="41"/>
      <c r="R17" s="40">
        <v>0</v>
      </c>
      <c r="S17" s="41"/>
      <c r="T17" s="40">
        <v>178898063</v>
      </c>
    </row>
    <row r="18" spans="2:20" s="37" customFormat="1" ht="21.75" customHeight="1" x14ac:dyDescent="0.25">
      <c r="B18" s="37" t="s">
        <v>114</v>
      </c>
      <c r="D18" s="38">
        <v>30</v>
      </c>
      <c r="F18" s="37" t="s">
        <v>58</v>
      </c>
      <c r="H18" s="38">
        <v>0</v>
      </c>
      <c r="J18" s="40">
        <v>7064</v>
      </c>
      <c r="K18" s="41"/>
      <c r="L18" s="40">
        <v>0</v>
      </c>
      <c r="M18" s="41"/>
      <c r="N18" s="40">
        <v>7064</v>
      </c>
      <c r="O18" s="41"/>
      <c r="P18" s="40">
        <v>23643344</v>
      </c>
      <c r="Q18" s="41"/>
      <c r="R18" s="40">
        <v>0</v>
      </c>
      <c r="S18" s="41"/>
      <c r="T18" s="40">
        <v>23643344</v>
      </c>
    </row>
    <row r="19" spans="2:20" s="37" customFormat="1" ht="21.75" customHeight="1" x14ac:dyDescent="0.25">
      <c r="B19" s="37" t="s">
        <v>118</v>
      </c>
      <c r="D19" s="38">
        <v>3</v>
      </c>
      <c r="F19" s="37" t="s">
        <v>58</v>
      </c>
      <c r="H19" s="38">
        <v>0</v>
      </c>
      <c r="J19" s="40">
        <v>2621</v>
      </c>
      <c r="K19" s="41"/>
      <c r="L19" s="40">
        <v>-15251</v>
      </c>
      <c r="M19" s="41"/>
      <c r="N19" s="40">
        <v>17872</v>
      </c>
      <c r="O19" s="41"/>
      <c r="P19" s="40">
        <v>2341178</v>
      </c>
      <c r="Q19" s="41"/>
      <c r="R19" s="40">
        <v>0</v>
      </c>
      <c r="S19" s="41"/>
      <c r="T19" s="40">
        <v>2341178</v>
      </c>
    </row>
    <row r="20" spans="2:20" s="37" customFormat="1" ht="21.75" customHeight="1" x14ac:dyDescent="0.25">
      <c r="B20" s="37" t="s">
        <v>119</v>
      </c>
      <c r="D20" s="38">
        <v>16</v>
      </c>
      <c r="F20" s="37" t="s">
        <v>58</v>
      </c>
      <c r="H20" s="38">
        <v>0</v>
      </c>
      <c r="J20" s="40">
        <v>6629</v>
      </c>
      <c r="K20" s="41"/>
      <c r="L20" s="40">
        <v>0</v>
      </c>
      <c r="M20" s="41"/>
      <c r="N20" s="40">
        <v>6629</v>
      </c>
      <c r="O20" s="41"/>
      <c r="P20" s="40">
        <v>340572</v>
      </c>
      <c r="Q20" s="41"/>
      <c r="R20" s="40">
        <v>0</v>
      </c>
      <c r="S20" s="41"/>
      <c r="T20" s="40">
        <v>340572</v>
      </c>
    </row>
    <row r="21" spans="2:20" s="37" customFormat="1" ht="21.75" customHeight="1" x14ac:dyDescent="0.25">
      <c r="B21" s="37" t="s">
        <v>167</v>
      </c>
      <c r="D21" s="38">
        <v>24</v>
      </c>
      <c r="F21" s="37" t="s">
        <v>58</v>
      </c>
      <c r="H21" s="38">
        <v>0</v>
      </c>
      <c r="J21" s="40">
        <v>30448</v>
      </c>
      <c r="K21" s="41"/>
      <c r="L21" s="40">
        <v>0</v>
      </c>
      <c r="M21" s="41"/>
      <c r="N21" s="40">
        <v>30448</v>
      </c>
      <c r="O21" s="41"/>
      <c r="P21" s="40">
        <v>146824</v>
      </c>
      <c r="Q21" s="41"/>
      <c r="R21" s="40">
        <v>0</v>
      </c>
      <c r="S21" s="41"/>
      <c r="T21" s="40">
        <v>146824</v>
      </c>
    </row>
    <row r="22" spans="2:20" s="37" customFormat="1" ht="21.75" customHeight="1" x14ac:dyDescent="0.25">
      <c r="B22" s="37" t="s">
        <v>114</v>
      </c>
      <c r="D22" s="38">
        <v>19</v>
      </c>
      <c r="F22" s="37" t="s">
        <v>58</v>
      </c>
      <c r="H22" s="38">
        <v>18</v>
      </c>
      <c r="J22" s="40">
        <v>29584</v>
      </c>
      <c r="K22" s="41"/>
      <c r="L22" s="40">
        <v>22</v>
      </c>
      <c r="M22" s="41"/>
      <c r="N22" s="40">
        <v>29562</v>
      </c>
      <c r="O22" s="41"/>
      <c r="P22" s="40">
        <v>121294</v>
      </c>
      <c r="Q22" s="41"/>
      <c r="R22" s="40">
        <v>59</v>
      </c>
      <c r="S22" s="41"/>
      <c r="T22" s="40">
        <v>121235</v>
      </c>
    </row>
    <row r="23" spans="2:20" s="37" customFormat="1" ht="21.75" customHeight="1" x14ac:dyDescent="0.25">
      <c r="B23" s="37" t="s">
        <v>159</v>
      </c>
      <c r="D23" s="38">
        <v>15</v>
      </c>
      <c r="F23" s="37" t="s">
        <v>58</v>
      </c>
      <c r="H23" s="38">
        <v>0</v>
      </c>
      <c r="J23" s="40">
        <v>2502</v>
      </c>
      <c r="K23" s="41"/>
      <c r="L23" s="40">
        <v>0</v>
      </c>
      <c r="M23" s="41"/>
      <c r="N23" s="40">
        <v>2502</v>
      </c>
      <c r="O23" s="41"/>
      <c r="P23" s="40">
        <v>106418</v>
      </c>
      <c r="Q23" s="41"/>
      <c r="R23" s="40">
        <v>0</v>
      </c>
      <c r="S23" s="41"/>
      <c r="T23" s="40">
        <v>106418</v>
      </c>
    </row>
    <row r="24" spans="2:20" s="37" customFormat="1" ht="21.75" customHeight="1" x14ac:dyDescent="0.25">
      <c r="B24" s="37" t="s">
        <v>117</v>
      </c>
      <c r="D24" s="38">
        <v>17</v>
      </c>
      <c r="F24" s="37" t="s">
        <v>58</v>
      </c>
      <c r="H24" s="38">
        <v>0</v>
      </c>
      <c r="J24" s="40">
        <v>0</v>
      </c>
      <c r="K24" s="41"/>
      <c r="L24" s="40">
        <v>0</v>
      </c>
      <c r="M24" s="41"/>
      <c r="N24" s="40">
        <v>0</v>
      </c>
      <c r="O24" s="41"/>
      <c r="P24" s="40">
        <v>4109</v>
      </c>
      <c r="Q24" s="41"/>
      <c r="R24" s="40">
        <v>0</v>
      </c>
      <c r="S24" s="41"/>
      <c r="T24" s="40">
        <v>4109</v>
      </c>
    </row>
    <row r="25" spans="2:20" s="37" customFormat="1" ht="21.75" customHeight="1" x14ac:dyDescent="0.25">
      <c r="D25" s="38"/>
      <c r="H25" s="38"/>
      <c r="J25" s="40"/>
      <c r="K25" s="41"/>
      <c r="L25" s="40"/>
      <c r="M25" s="41"/>
      <c r="N25" s="40"/>
      <c r="O25" s="41"/>
      <c r="P25" s="40"/>
      <c r="Q25" s="41"/>
      <c r="R25" s="40"/>
      <c r="S25" s="41"/>
      <c r="T25" s="40"/>
    </row>
    <row r="26" spans="2:20" s="37" customFormat="1" ht="21.75" customHeight="1" thickBot="1" x14ac:dyDescent="0.3">
      <c r="B26" s="136" t="s">
        <v>88</v>
      </c>
      <c r="C26" s="136"/>
      <c r="D26" s="136"/>
      <c r="E26" s="136"/>
      <c r="F26" s="136"/>
      <c r="G26" s="136"/>
      <c r="H26" s="136"/>
      <c r="J26" s="44">
        <f>SUM(J10:J24)</f>
        <v>1994028219</v>
      </c>
      <c r="L26" s="44">
        <f>SUM(L10:L24)</f>
        <v>-1717605</v>
      </c>
      <c r="N26" s="44">
        <f>SUM(N10:N24)</f>
        <v>1995745824</v>
      </c>
      <c r="P26" s="44">
        <f>SUM(P10:P24)</f>
        <v>8932723778</v>
      </c>
      <c r="R26" s="44">
        <f>SUM(R10:R24)</f>
        <v>59</v>
      </c>
      <c r="T26" s="44">
        <f>SUM(T10:T24)</f>
        <v>8932723719</v>
      </c>
    </row>
    <row r="27" spans="2:20" ht="21.75" customHeight="1" thickTop="1" x14ac:dyDescent="0.25"/>
    <row r="29" spans="2:20" ht="21.75" customHeight="1" x14ac:dyDescent="0.25">
      <c r="J29" s="69">
        <v>9</v>
      </c>
    </row>
  </sheetData>
  <sortState xmlns:xlrd2="http://schemas.microsoft.com/office/spreadsheetml/2017/richdata2" ref="B10:T24">
    <sortCondition descending="1" ref="T10:T24"/>
  </sortState>
  <mergeCells count="17">
    <mergeCell ref="H9"/>
    <mergeCell ref="B8:H8"/>
    <mergeCell ref="B2:T2"/>
    <mergeCell ref="B3:T3"/>
    <mergeCell ref="B4:T4"/>
    <mergeCell ref="B26:H26"/>
    <mergeCell ref="R9"/>
    <mergeCell ref="T9"/>
    <mergeCell ref="P8:T8"/>
    <mergeCell ref="J9"/>
    <mergeCell ref="L9"/>
    <mergeCell ref="N9"/>
    <mergeCell ref="J8:N8"/>
    <mergeCell ref="P9"/>
    <mergeCell ref="B9"/>
    <mergeCell ref="D9"/>
    <mergeCell ref="F9"/>
  </mergeCells>
  <pageMargins left="0.7" right="0.7" top="0.75" bottom="0.75" header="0.3" footer="0.3"/>
  <pageSetup paperSize="9" scale="7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0"/>
  <sheetViews>
    <sheetView rightToLeft="1" view="pageBreakPreview" zoomScale="60" zoomScaleNormal="60" workbookViewId="0">
      <selection activeCell="V26" sqref="V10:V26"/>
    </sheetView>
  </sheetViews>
  <sheetFormatPr defaultRowHeight="21" x14ac:dyDescent="0.55000000000000004"/>
  <cols>
    <col min="1" max="1" width="2.85546875" style="4" customWidth="1"/>
    <col min="2" max="2" width="33.42578125" style="4" customWidth="1"/>
    <col min="3" max="3" width="1" style="4" customWidth="1"/>
    <col min="4" max="4" width="14.85546875" style="4" bestFit="1" customWidth="1"/>
    <col min="5" max="5" width="1" style="4" customWidth="1"/>
    <col min="6" max="6" width="16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6.710937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16384" width="9.140625" style="4"/>
  </cols>
  <sheetData>
    <row r="2" spans="2:28" ht="59.25" x14ac:dyDescent="0.55000000000000004">
      <c r="B2" s="138" t="s">
        <v>136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</row>
    <row r="3" spans="2:28" ht="59.25" x14ac:dyDescent="0.55000000000000004">
      <c r="B3" s="138" t="s">
        <v>49</v>
      </c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</row>
    <row r="4" spans="2:28" ht="59.25" x14ac:dyDescent="0.55000000000000004">
      <c r="B4" s="138" t="s">
        <v>192</v>
      </c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</row>
    <row r="7" spans="2:28" s="2" customFormat="1" ht="30" x14ac:dyDescent="0.55000000000000004">
      <c r="B7" s="14" t="s">
        <v>124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1.5" customHeight="1" x14ac:dyDescent="0.55000000000000004">
      <c r="B8" s="108" t="s">
        <v>1</v>
      </c>
      <c r="D8" s="109" t="s">
        <v>51</v>
      </c>
      <c r="E8" s="109" t="s">
        <v>51</v>
      </c>
      <c r="F8" s="109" t="s">
        <v>51</v>
      </c>
      <c r="G8" s="109" t="s">
        <v>51</v>
      </c>
      <c r="H8" s="109" t="s">
        <v>51</v>
      </c>
      <c r="I8" s="109" t="s">
        <v>51</v>
      </c>
      <c r="J8" s="109" t="s">
        <v>51</v>
      </c>
      <c r="K8" s="109" t="s">
        <v>51</v>
      </c>
      <c r="L8" s="109" t="s">
        <v>51</v>
      </c>
      <c r="N8" s="109" t="s">
        <v>52</v>
      </c>
      <c r="O8" s="109" t="s">
        <v>52</v>
      </c>
      <c r="P8" s="109" t="s">
        <v>52</v>
      </c>
      <c r="Q8" s="109" t="s">
        <v>52</v>
      </c>
      <c r="R8" s="109" t="s">
        <v>52</v>
      </c>
      <c r="S8" s="109" t="s">
        <v>52</v>
      </c>
      <c r="T8" s="109" t="s">
        <v>52</v>
      </c>
      <c r="U8" s="109" t="s">
        <v>52</v>
      </c>
      <c r="V8" s="109" t="s">
        <v>52</v>
      </c>
    </row>
    <row r="9" spans="2:28" s="49" customFormat="1" ht="55.5" customHeight="1" x14ac:dyDescent="0.25">
      <c r="B9" s="108" t="s">
        <v>1</v>
      </c>
      <c r="D9" s="139" t="s">
        <v>73</v>
      </c>
      <c r="E9" s="50"/>
      <c r="F9" s="139" t="s">
        <v>74</v>
      </c>
      <c r="G9" s="50"/>
      <c r="H9" s="139" t="s">
        <v>75</v>
      </c>
      <c r="I9" s="50"/>
      <c r="J9" s="139" t="s">
        <v>44</v>
      </c>
      <c r="K9" s="50"/>
      <c r="L9" s="139" t="s">
        <v>76</v>
      </c>
      <c r="N9" s="139" t="s">
        <v>73</v>
      </c>
      <c r="O9" s="50"/>
      <c r="P9" s="139" t="s">
        <v>74</v>
      </c>
      <c r="Q9" s="50"/>
      <c r="R9" s="139" t="s">
        <v>75</v>
      </c>
      <c r="S9" s="50"/>
      <c r="T9" s="139" t="s">
        <v>44</v>
      </c>
      <c r="U9" s="50"/>
      <c r="V9" s="139" t="s">
        <v>76</v>
      </c>
    </row>
    <row r="10" spans="2:28" x14ac:dyDescent="0.55000000000000004">
      <c r="B10" s="4" t="s">
        <v>14</v>
      </c>
      <c r="D10" s="30">
        <v>0</v>
      </c>
      <c r="F10" s="30">
        <v>-469138427</v>
      </c>
      <c r="H10" s="30">
        <v>0</v>
      </c>
      <c r="J10" s="30">
        <v>-469138427</v>
      </c>
      <c r="L10" s="55" t="s">
        <v>221</v>
      </c>
      <c r="N10" s="30">
        <v>773566460</v>
      </c>
      <c r="P10" s="30">
        <v>790127880</v>
      </c>
      <c r="R10" s="30">
        <v>0</v>
      </c>
      <c r="T10" s="30">
        <v>1563694340</v>
      </c>
      <c r="V10" s="55">
        <v>4.5600000000000002E-2</v>
      </c>
    </row>
    <row r="11" spans="2:28" x14ac:dyDescent="0.55000000000000004">
      <c r="B11" s="4" t="s">
        <v>65</v>
      </c>
      <c r="D11" s="30">
        <v>0</v>
      </c>
      <c r="F11" s="30">
        <v>0</v>
      </c>
      <c r="H11" s="30">
        <v>0</v>
      </c>
      <c r="J11" s="30">
        <v>0</v>
      </c>
      <c r="L11" s="55" t="s">
        <v>190</v>
      </c>
      <c r="N11" s="30">
        <v>0</v>
      </c>
      <c r="P11" s="30">
        <v>0</v>
      </c>
      <c r="R11" s="30">
        <v>1537685578</v>
      </c>
      <c r="T11" s="30">
        <v>1537685578</v>
      </c>
      <c r="V11" s="55">
        <v>4.48E-2</v>
      </c>
    </row>
    <row r="12" spans="2:28" x14ac:dyDescent="0.55000000000000004">
      <c r="B12" s="4" t="s">
        <v>15</v>
      </c>
      <c r="D12" s="30">
        <v>0</v>
      </c>
      <c r="F12" s="30">
        <v>-1363995</v>
      </c>
      <c r="H12" s="30">
        <v>0</v>
      </c>
      <c r="J12" s="30">
        <v>-1363995</v>
      </c>
      <c r="L12" s="55" t="s">
        <v>222</v>
      </c>
      <c r="N12" s="30">
        <v>651918620</v>
      </c>
      <c r="P12" s="30">
        <v>-2483646</v>
      </c>
      <c r="R12" s="30">
        <v>119005911</v>
      </c>
      <c r="T12" s="30">
        <v>768440885</v>
      </c>
      <c r="V12" s="55">
        <v>2.24E-2</v>
      </c>
    </row>
    <row r="13" spans="2:28" x14ac:dyDescent="0.55000000000000004">
      <c r="B13" s="4" t="s">
        <v>135</v>
      </c>
      <c r="D13" s="30">
        <v>0</v>
      </c>
      <c r="F13" s="30">
        <v>0</v>
      </c>
      <c r="H13" s="30">
        <v>0</v>
      </c>
      <c r="J13" s="30">
        <v>0</v>
      </c>
      <c r="L13" s="55" t="s">
        <v>190</v>
      </c>
      <c r="N13" s="30">
        <v>183006769</v>
      </c>
      <c r="P13" s="30">
        <v>0</v>
      </c>
      <c r="R13" s="30">
        <v>414222882</v>
      </c>
      <c r="T13" s="30">
        <v>597229651</v>
      </c>
      <c r="V13" s="55">
        <v>1.7399999999999999E-2</v>
      </c>
    </row>
    <row r="14" spans="2:28" x14ac:dyDescent="0.55000000000000004">
      <c r="B14" s="4" t="s">
        <v>72</v>
      </c>
      <c r="D14" s="30">
        <v>0</v>
      </c>
      <c r="F14" s="30">
        <v>0</v>
      </c>
      <c r="H14" s="30">
        <v>0</v>
      </c>
      <c r="J14" s="30">
        <v>0</v>
      </c>
      <c r="L14" s="55" t="s">
        <v>190</v>
      </c>
      <c r="N14" s="30">
        <v>0</v>
      </c>
      <c r="P14" s="30">
        <v>0</v>
      </c>
      <c r="R14" s="30">
        <v>556717722</v>
      </c>
      <c r="T14" s="30">
        <v>556717722</v>
      </c>
      <c r="V14" s="55">
        <v>1.6199999999999999E-2</v>
      </c>
    </row>
    <row r="15" spans="2:28" x14ac:dyDescent="0.55000000000000004">
      <c r="B15" s="4" t="s">
        <v>181</v>
      </c>
      <c r="D15" s="30">
        <v>0</v>
      </c>
      <c r="F15" s="30">
        <v>0</v>
      </c>
      <c r="H15" s="30">
        <v>0</v>
      </c>
      <c r="J15" s="30">
        <v>0</v>
      </c>
      <c r="L15" s="55" t="s">
        <v>190</v>
      </c>
      <c r="N15" s="30">
        <v>0</v>
      </c>
      <c r="P15" s="30">
        <v>0</v>
      </c>
      <c r="R15" s="30">
        <v>58151958</v>
      </c>
      <c r="T15" s="30">
        <v>58151958</v>
      </c>
      <c r="V15" s="55">
        <v>1.6999999999999999E-3</v>
      </c>
    </row>
    <row r="16" spans="2:28" x14ac:dyDescent="0.55000000000000004">
      <c r="B16" s="4" t="s">
        <v>182</v>
      </c>
      <c r="D16" s="30">
        <v>0</v>
      </c>
      <c r="F16" s="30">
        <v>0</v>
      </c>
      <c r="H16" s="30">
        <v>0</v>
      </c>
      <c r="J16" s="30">
        <v>0</v>
      </c>
      <c r="L16" s="55" t="s">
        <v>190</v>
      </c>
      <c r="N16" s="30">
        <v>0</v>
      </c>
      <c r="P16" s="30">
        <v>0</v>
      </c>
      <c r="R16" s="30">
        <v>14014199</v>
      </c>
      <c r="T16" s="30">
        <v>14014199</v>
      </c>
      <c r="V16" s="55">
        <v>4.0000000000000002E-4</v>
      </c>
    </row>
    <row r="17" spans="2:22" x14ac:dyDescent="0.55000000000000004">
      <c r="B17" s="4" t="s">
        <v>194</v>
      </c>
      <c r="D17" s="30">
        <v>0</v>
      </c>
      <c r="F17" s="30">
        <v>1381313</v>
      </c>
      <c r="H17" s="30">
        <v>0</v>
      </c>
      <c r="J17" s="30">
        <v>1381313</v>
      </c>
      <c r="L17" s="55" t="s">
        <v>223</v>
      </c>
      <c r="N17" s="30">
        <v>0</v>
      </c>
      <c r="P17" s="30">
        <v>1381313</v>
      </c>
      <c r="R17" s="30">
        <v>0</v>
      </c>
      <c r="T17" s="30">
        <v>1381313</v>
      </c>
      <c r="V17" s="55">
        <v>0</v>
      </c>
    </row>
    <row r="18" spans="2:22" x14ac:dyDescent="0.55000000000000004">
      <c r="B18" s="4" t="s">
        <v>13</v>
      </c>
      <c r="D18" s="30">
        <v>0</v>
      </c>
      <c r="F18" s="30">
        <v>0</v>
      </c>
      <c r="H18" s="30">
        <v>0</v>
      </c>
      <c r="J18" s="30">
        <v>0</v>
      </c>
      <c r="L18" s="55" t="s">
        <v>190</v>
      </c>
      <c r="N18" s="30">
        <v>0</v>
      </c>
      <c r="P18" s="30">
        <v>0</v>
      </c>
      <c r="R18" s="30">
        <v>-16807037</v>
      </c>
      <c r="T18" s="30">
        <v>-16807037</v>
      </c>
      <c r="V18" s="55">
        <v>-5.0000000000000001E-4</v>
      </c>
    </row>
    <row r="19" spans="2:22" x14ac:dyDescent="0.55000000000000004">
      <c r="B19" s="4" t="s">
        <v>139</v>
      </c>
      <c r="D19" s="30">
        <v>0</v>
      </c>
      <c r="F19" s="30">
        <v>115558312</v>
      </c>
      <c r="H19" s="30">
        <v>0</v>
      </c>
      <c r="J19" s="30">
        <v>115558312</v>
      </c>
      <c r="L19" s="55" t="s">
        <v>224</v>
      </c>
      <c r="N19" s="30">
        <v>515809729</v>
      </c>
      <c r="P19" s="30">
        <v>-548628370</v>
      </c>
      <c r="R19" s="30">
        <v>0</v>
      </c>
      <c r="T19" s="30">
        <v>-32818641</v>
      </c>
      <c r="V19" s="55">
        <v>-1E-3</v>
      </c>
    </row>
    <row r="20" spans="2:22" x14ac:dyDescent="0.55000000000000004">
      <c r="B20" s="4" t="s">
        <v>138</v>
      </c>
      <c r="D20" s="30">
        <v>0</v>
      </c>
      <c r="F20" s="30">
        <v>346227615</v>
      </c>
      <c r="H20" s="30">
        <v>0</v>
      </c>
      <c r="J20" s="30">
        <v>346227615</v>
      </c>
      <c r="L20" s="55" t="s">
        <v>225</v>
      </c>
      <c r="N20" s="30">
        <v>513000000</v>
      </c>
      <c r="P20" s="30">
        <v>-564377390</v>
      </c>
      <c r="R20" s="30">
        <v>0</v>
      </c>
      <c r="T20" s="30">
        <v>-51377390</v>
      </c>
      <c r="V20" s="55">
        <v>-1.5E-3</v>
      </c>
    </row>
    <row r="21" spans="2:22" x14ac:dyDescent="0.55000000000000004">
      <c r="B21" s="4" t="s">
        <v>195</v>
      </c>
      <c r="D21" s="30">
        <v>0</v>
      </c>
      <c r="F21" s="30">
        <v>-115429047</v>
      </c>
      <c r="H21" s="30">
        <v>0</v>
      </c>
      <c r="J21" s="30">
        <v>-115429047</v>
      </c>
      <c r="L21" s="55" t="s">
        <v>226</v>
      </c>
      <c r="N21" s="30">
        <v>0</v>
      </c>
      <c r="P21" s="30">
        <v>-115429047</v>
      </c>
      <c r="R21" s="30">
        <v>0</v>
      </c>
      <c r="T21" s="30">
        <v>-115429047</v>
      </c>
      <c r="V21" s="55">
        <v>-3.3999999999999998E-3</v>
      </c>
    </row>
    <row r="22" spans="2:22" x14ac:dyDescent="0.55000000000000004">
      <c r="B22" s="4" t="s">
        <v>137</v>
      </c>
      <c r="D22" s="30">
        <v>0</v>
      </c>
      <c r="F22" s="30">
        <v>-431417700</v>
      </c>
      <c r="H22" s="30">
        <v>0</v>
      </c>
      <c r="J22" s="30">
        <v>-431417700</v>
      </c>
      <c r="L22" s="55" t="s">
        <v>227</v>
      </c>
      <c r="N22" s="30">
        <v>0</v>
      </c>
      <c r="P22" s="30">
        <v>-514504691</v>
      </c>
      <c r="R22" s="30">
        <v>0</v>
      </c>
      <c r="T22" s="30">
        <v>-514504691</v>
      </c>
      <c r="V22" s="55">
        <v>-1.4999999999999999E-2</v>
      </c>
    </row>
    <row r="23" spans="2:22" x14ac:dyDescent="0.55000000000000004">
      <c r="B23" s="4" t="s">
        <v>17</v>
      </c>
      <c r="D23" s="30">
        <v>0</v>
      </c>
      <c r="F23" s="30">
        <v>124439155</v>
      </c>
      <c r="H23" s="30">
        <v>0</v>
      </c>
      <c r="J23" s="30">
        <v>124439155</v>
      </c>
      <c r="L23" s="55" t="s">
        <v>228</v>
      </c>
      <c r="N23" s="30">
        <v>276550474</v>
      </c>
      <c r="P23" s="30">
        <v>-806365724</v>
      </c>
      <c r="R23" s="30">
        <v>0</v>
      </c>
      <c r="T23" s="30">
        <v>-529815250</v>
      </c>
      <c r="V23" s="55">
        <v>-1.54E-2</v>
      </c>
    </row>
    <row r="24" spans="2:22" x14ac:dyDescent="0.55000000000000004">
      <c r="B24" s="4" t="s">
        <v>140</v>
      </c>
      <c r="D24" s="30">
        <v>0</v>
      </c>
      <c r="F24" s="30">
        <v>-305968590</v>
      </c>
      <c r="H24" s="30">
        <v>0</v>
      </c>
      <c r="J24" s="30">
        <v>-305968590</v>
      </c>
      <c r="L24" s="55" t="s">
        <v>229</v>
      </c>
      <c r="N24" s="30">
        <v>335744487</v>
      </c>
      <c r="P24" s="30">
        <v>-1914708952</v>
      </c>
      <c r="R24" s="30">
        <v>0</v>
      </c>
      <c r="T24" s="30">
        <v>-1578964465</v>
      </c>
      <c r="V24" s="55">
        <v>-4.5999999999999999E-2</v>
      </c>
    </row>
    <row r="25" spans="2:22" x14ac:dyDescent="0.55000000000000004">
      <c r="B25" s="4" t="s">
        <v>186</v>
      </c>
      <c r="D25" s="30">
        <v>0</v>
      </c>
      <c r="F25" s="30">
        <v>-1181529221</v>
      </c>
      <c r="H25" s="30">
        <v>0</v>
      </c>
      <c r="J25" s="30">
        <v>-1181529221</v>
      </c>
      <c r="L25" s="55" t="s">
        <v>230</v>
      </c>
      <c r="N25" s="30">
        <v>0</v>
      </c>
      <c r="P25" s="30">
        <v>-1658489076</v>
      </c>
      <c r="R25" s="30">
        <v>0</v>
      </c>
      <c r="T25" s="30">
        <v>-1658489076</v>
      </c>
      <c r="V25" s="55">
        <v>-4.8300000000000003E-2</v>
      </c>
    </row>
    <row r="26" spans="2:22" x14ac:dyDescent="0.55000000000000004">
      <c r="B26" s="4" t="s">
        <v>16</v>
      </c>
      <c r="D26" s="30">
        <v>0</v>
      </c>
      <c r="F26" s="30">
        <v>-1390855829</v>
      </c>
      <c r="H26" s="30">
        <v>0</v>
      </c>
      <c r="J26" s="30">
        <v>-1390855829</v>
      </c>
      <c r="L26" s="55" t="s">
        <v>231</v>
      </c>
      <c r="N26" s="30">
        <v>790500000</v>
      </c>
      <c r="P26" s="30">
        <v>-3030010075</v>
      </c>
      <c r="R26" s="30">
        <v>0</v>
      </c>
      <c r="T26" s="30">
        <v>-2239510075</v>
      </c>
      <c r="V26" s="55">
        <v>-6.5299999999999997E-2</v>
      </c>
    </row>
    <row r="27" spans="2:22" x14ac:dyDescent="0.55000000000000004">
      <c r="D27" s="30"/>
      <c r="F27" s="30"/>
      <c r="H27" s="30"/>
      <c r="J27" s="30"/>
      <c r="L27" s="55"/>
      <c r="N27" s="30"/>
      <c r="P27" s="30"/>
      <c r="R27" s="30"/>
      <c r="T27" s="30"/>
      <c r="V27" s="55"/>
    </row>
    <row r="28" spans="2:22" ht="21.75" thickBot="1" x14ac:dyDescent="0.6">
      <c r="B28" s="52" t="s">
        <v>88</v>
      </c>
      <c r="D28" s="54">
        <f>SUM(D10:D26)</f>
        <v>0</v>
      </c>
      <c r="F28" s="54">
        <f>SUM(F10:F26)</f>
        <v>-3308096414</v>
      </c>
      <c r="H28" s="54">
        <f>SUM(H10:H26)</f>
        <v>0</v>
      </c>
      <c r="J28" s="54">
        <f>SUM(J10:J26)</f>
        <v>-3308096414</v>
      </c>
      <c r="L28" s="56">
        <f>SUM(L10:L26)</f>
        <v>0</v>
      </c>
      <c r="N28" s="54">
        <f>SUM(N10:N26)</f>
        <v>4040096539</v>
      </c>
      <c r="P28" s="54">
        <f>SUM(P10:P26)</f>
        <v>-8363487778</v>
      </c>
      <c r="R28" s="54">
        <f>SUM(R10:R26)</f>
        <v>2682991213</v>
      </c>
      <c r="T28" s="54">
        <f>SUM(T10:T26)</f>
        <v>-1640400026</v>
      </c>
      <c r="V28" s="56">
        <f>SUM(V10:V26)</f>
        <v>-4.789999999999995E-2</v>
      </c>
    </row>
    <row r="29" spans="2:22" ht="21.75" thickTop="1" x14ac:dyDescent="0.55000000000000004"/>
    <row r="30" spans="2:22" ht="30" x14ac:dyDescent="0.75">
      <c r="L30" s="67">
        <v>10</v>
      </c>
    </row>
  </sheetData>
  <sortState xmlns:xlrd2="http://schemas.microsoft.com/office/spreadsheetml/2017/richdata2" ref="B10:V26">
    <sortCondition descending="1" ref="T10:T26"/>
  </sortState>
  <mergeCells count="16">
    <mergeCell ref="B2:V2"/>
    <mergeCell ref="B3:V3"/>
    <mergeCell ref="B4:V4"/>
    <mergeCell ref="T9"/>
    <mergeCell ref="V9"/>
    <mergeCell ref="N8:V8"/>
    <mergeCell ref="L9"/>
    <mergeCell ref="D8:L8"/>
    <mergeCell ref="N9"/>
    <mergeCell ref="P9"/>
    <mergeCell ref="R9"/>
    <mergeCell ref="B8:B9"/>
    <mergeCell ref="D9"/>
    <mergeCell ref="F9"/>
    <mergeCell ref="H9"/>
    <mergeCell ref="J9"/>
  </mergeCells>
  <printOptions horizontalCentered="1" verticalCentered="1"/>
  <pageMargins left="0.25" right="0.25" top="0.75" bottom="0.75" header="0.3" footer="0.3"/>
  <pageSetup paperSize="9" scale="62" orientation="landscape" r:id="rId1"/>
  <headerFoot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0"/>
  <sheetViews>
    <sheetView rightToLeft="1" view="pageBreakPreview" topLeftCell="A4" zoomScale="60" zoomScaleNormal="85" workbookViewId="0">
      <selection activeCell="B9" sqref="B9:T16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7.5703125" style="2" customWidth="1"/>
    <col min="7" max="7" width="1" style="2" customWidth="1"/>
    <col min="8" max="8" width="13.5703125" style="2" customWidth="1"/>
    <col min="9" max="9" width="1" style="2" customWidth="1"/>
    <col min="10" max="10" width="14.140625" style="2" customWidth="1"/>
    <col min="11" max="11" width="1" style="2" customWidth="1"/>
    <col min="12" max="12" width="12.710937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3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07" t="s">
        <v>136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2:28" ht="30" x14ac:dyDescent="0.55000000000000004">
      <c r="B3" s="107" t="s">
        <v>49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2:28" ht="30" x14ac:dyDescent="0.55000000000000004">
      <c r="B4" s="107" t="s">
        <v>192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</row>
    <row r="6" spans="2:28" ht="30" x14ac:dyDescent="0.55000000000000004">
      <c r="B6" s="14" t="s">
        <v>125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46" customFormat="1" ht="24" x14ac:dyDescent="0.6">
      <c r="B7" s="143" t="s">
        <v>1</v>
      </c>
      <c r="D7" s="140" t="s">
        <v>59</v>
      </c>
      <c r="E7" s="140" t="s">
        <v>59</v>
      </c>
      <c r="F7" s="140" t="s">
        <v>59</v>
      </c>
      <c r="G7" s="140" t="s">
        <v>59</v>
      </c>
      <c r="H7" s="140" t="s">
        <v>59</v>
      </c>
      <c r="J7" s="140" t="s">
        <v>51</v>
      </c>
      <c r="K7" s="140" t="s">
        <v>51</v>
      </c>
      <c r="L7" s="140" t="s">
        <v>51</v>
      </c>
      <c r="M7" s="140" t="s">
        <v>51</v>
      </c>
      <c r="N7" s="140" t="s">
        <v>51</v>
      </c>
      <c r="P7" s="140" t="s">
        <v>52</v>
      </c>
      <c r="Q7" s="140" t="s">
        <v>52</v>
      </c>
      <c r="R7" s="140" t="s">
        <v>52</v>
      </c>
      <c r="S7" s="140" t="s">
        <v>52</v>
      </c>
      <c r="T7" s="140" t="s">
        <v>52</v>
      </c>
    </row>
    <row r="8" spans="2:28" s="46" customFormat="1" ht="56.25" customHeight="1" x14ac:dyDescent="0.6">
      <c r="B8" s="143" t="s">
        <v>1</v>
      </c>
      <c r="D8" s="142" t="s">
        <v>60</v>
      </c>
      <c r="E8" s="68"/>
      <c r="F8" s="142" t="s">
        <v>61</v>
      </c>
      <c r="G8" s="68"/>
      <c r="H8" s="142" t="s">
        <v>62</v>
      </c>
      <c r="J8" s="142" t="s">
        <v>63</v>
      </c>
      <c r="K8" s="68"/>
      <c r="L8" s="142" t="s">
        <v>56</v>
      </c>
      <c r="M8" s="68"/>
      <c r="N8" s="142" t="s">
        <v>64</v>
      </c>
      <c r="P8" s="142" t="s">
        <v>63</v>
      </c>
      <c r="Q8" s="68"/>
      <c r="R8" s="142" t="s">
        <v>56</v>
      </c>
      <c r="S8" s="68"/>
      <c r="T8" s="142" t="s">
        <v>64</v>
      </c>
    </row>
    <row r="9" spans="2:28" s="4" customFormat="1" x14ac:dyDescent="0.55000000000000004">
      <c r="B9" s="51" t="s">
        <v>16</v>
      </c>
      <c r="D9" s="51" t="s">
        <v>191</v>
      </c>
      <c r="F9" s="59">
        <v>465000</v>
      </c>
      <c r="H9" s="59">
        <v>1700</v>
      </c>
      <c r="J9" s="59">
        <v>0</v>
      </c>
      <c r="L9" s="59">
        <v>0</v>
      </c>
      <c r="N9" s="59">
        <v>0</v>
      </c>
      <c r="P9" s="59">
        <v>790500000</v>
      </c>
      <c r="R9" s="59">
        <v>0</v>
      </c>
      <c r="T9" s="59">
        <v>790500000</v>
      </c>
    </row>
    <row r="10" spans="2:28" s="4" customFormat="1" x14ac:dyDescent="0.55000000000000004">
      <c r="B10" s="4" t="s">
        <v>14</v>
      </c>
      <c r="D10" s="4" t="s">
        <v>172</v>
      </c>
      <c r="F10" s="30">
        <v>354847</v>
      </c>
      <c r="H10" s="30">
        <v>2180</v>
      </c>
      <c r="J10" s="30">
        <v>0</v>
      </c>
      <c r="L10" s="30">
        <v>0</v>
      </c>
      <c r="N10" s="30">
        <v>0</v>
      </c>
      <c r="P10" s="30">
        <v>773566460</v>
      </c>
      <c r="R10" s="30">
        <v>0</v>
      </c>
      <c r="T10" s="30">
        <v>773566460</v>
      </c>
    </row>
    <row r="11" spans="2:28" s="4" customFormat="1" x14ac:dyDescent="0.55000000000000004">
      <c r="B11" s="4" t="s">
        <v>15</v>
      </c>
      <c r="D11" s="4" t="s">
        <v>173</v>
      </c>
      <c r="F11" s="30">
        <v>206830</v>
      </c>
      <c r="H11" s="30">
        <v>3370</v>
      </c>
      <c r="J11" s="30">
        <v>0</v>
      </c>
      <c r="L11" s="30">
        <v>0</v>
      </c>
      <c r="N11" s="30">
        <v>0</v>
      </c>
      <c r="P11" s="30">
        <v>697017100</v>
      </c>
      <c r="R11" s="30">
        <v>45098480</v>
      </c>
      <c r="T11" s="30">
        <v>651918620</v>
      </c>
    </row>
    <row r="12" spans="2:28" s="4" customFormat="1" x14ac:dyDescent="0.55000000000000004">
      <c r="B12" s="4" t="s">
        <v>139</v>
      </c>
      <c r="D12" s="4" t="s">
        <v>174</v>
      </c>
      <c r="F12" s="30">
        <v>75000</v>
      </c>
      <c r="H12" s="30">
        <v>7650</v>
      </c>
      <c r="J12" s="30">
        <v>0</v>
      </c>
      <c r="L12" s="30">
        <v>0</v>
      </c>
      <c r="N12" s="30">
        <v>0</v>
      </c>
      <c r="P12" s="30">
        <v>573750000</v>
      </c>
      <c r="R12" s="30">
        <v>57940271</v>
      </c>
      <c r="T12" s="30">
        <v>515809729</v>
      </c>
    </row>
    <row r="13" spans="2:28" s="4" customFormat="1" x14ac:dyDescent="0.55000000000000004">
      <c r="B13" s="4" t="s">
        <v>138</v>
      </c>
      <c r="D13" s="4" t="s">
        <v>175</v>
      </c>
      <c r="F13" s="30">
        <v>90000</v>
      </c>
      <c r="H13" s="30">
        <v>5700</v>
      </c>
      <c r="J13" s="30">
        <v>0</v>
      </c>
      <c r="L13" s="30">
        <v>0</v>
      </c>
      <c r="N13" s="30">
        <v>0</v>
      </c>
      <c r="P13" s="30">
        <v>513000000</v>
      </c>
      <c r="R13" s="30">
        <v>0</v>
      </c>
      <c r="T13" s="30">
        <v>513000000</v>
      </c>
    </row>
    <row r="14" spans="2:28" s="4" customFormat="1" x14ac:dyDescent="0.55000000000000004">
      <c r="B14" s="4" t="s">
        <v>140</v>
      </c>
      <c r="D14" s="4" t="s">
        <v>176</v>
      </c>
      <c r="F14" s="30">
        <v>540000</v>
      </c>
      <c r="H14" s="30">
        <v>672</v>
      </c>
      <c r="J14" s="30">
        <v>0</v>
      </c>
      <c r="L14" s="30">
        <v>0</v>
      </c>
      <c r="N14" s="30">
        <v>0</v>
      </c>
      <c r="P14" s="30">
        <v>362880000</v>
      </c>
      <c r="R14" s="30">
        <v>27135513</v>
      </c>
      <c r="T14" s="30">
        <v>335744487</v>
      </c>
    </row>
    <row r="15" spans="2:28" s="4" customFormat="1" x14ac:dyDescent="0.55000000000000004">
      <c r="B15" s="4" t="s">
        <v>17</v>
      </c>
      <c r="D15" s="4" t="s">
        <v>177</v>
      </c>
      <c r="F15" s="30">
        <v>250368</v>
      </c>
      <c r="H15" s="30">
        <v>1240</v>
      </c>
      <c r="J15" s="30">
        <v>0</v>
      </c>
      <c r="L15" s="30">
        <v>0</v>
      </c>
      <c r="N15" s="30">
        <v>0</v>
      </c>
      <c r="P15" s="30">
        <v>310456320</v>
      </c>
      <c r="R15" s="30">
        <v>33905846</v>
      </c>
      <c r="T15" s="30">
        <v>276550474</v>
      </c>
    </row>
    <row r="16" spans="2:28" s="4" customFormat="1" x14ac:dyDescent="0.55000000000000004">
      <c r="B16" s="4" t="s">
        <v>135</v>
      </c>
      <c r="D16" s="4" t="s">
        <v>178</v>
      </c>
      <c r="F16" s="30">
        <v>38763</v>
      </c>
      <c r="H16" s="30">
        <v>5300</v>
      </c>
      <c r="J16" s="30">
        <v>0</v>
      </c>
      <c r="L16" s="30">
        <v>0</v>
      </c>
      <c r="N16" s="30">
        <v>0</v>
      </c>
      <c r="P16" s="30">
        <v>205443900</v>
      </c>
      <c r="R16" s="30">
        <v>22437131</v>
      </c>
      <c r="T16" s="30">
        <v>183006769</v>
      </c>
    </row>
    <row r="17" spans="2:20" s="4" customFormat="1" x14ac:dyDescent="0.55000000000000004"/>
    <row r="18" spans="2:20" ht="21.75" thickBot="1" x14ac:dyDescent="0.6">
      <c r="B18" s="141" t="s">
        <v>88</v>
      </c>
      <c r="C18" s="141"/>
      <c r="D18" s="141"/>
      <c r="E18" s="141"/>
      <c r="F18" s="141"/>
      <c r="G18" s="141"/>
      <c r="H18" s="141"/>
      <c r="J18" s="10">
        <f>SUM(J9:J16)</f>
        <v>0</v>
      </c>
      <c r="L18" s="10">
        <f>SUM(L9:L16)</f>
        <v>0</v>
      </c>
      <c r="N18" s="10">
        <f>SUM(N9:N16)</f>
        <v>0</v>
      </c>
      <c r="P18" s="10">
        <f>SUM(P9:P16)</f>
        <v>4226613780</v>
      </c>
      <c r="R18" s="10">
        <f>SUM(R9:R16)</f>
        <v>186517241</v>
      </c>
      <c r="T18" s="10">
        <f>SUM(T9:T16)</f>
        <v>4040096539</v>
      </c>
    </row>
    <row r="19" spans="2:20" ht="21.75" thickTop="1" x14ac:dyDescent="0.55000000000000004"/>
    <row r="20" spans="2:20" ht="30" x14ac:dyDescent="0.75">
      <c r="J20" s="62">
        <v>11</v>
      </c>
    </row>
  </sheetData>
  <sortState xmlns:xlrd2="http://schemas.microsoft.com/office/spreadsheetml/2017/richdata2" ref="B9:T16">
    <sortCondition descending="1" ref="T9:T16"/>
  </sortState>
  <mergeCells count="17">
    <mergeCell ref="H8"/>
    <mergeCell ref="D7:H7"/>
    <mergeCell ref="B2:T2"/>
    <mergeCell ref="B3:T3"/>
    <mergeCell ref="B4:T4"/>
    <mergeCell ref="B18:H18"/>
    <mergeCell ref="R8"/>
    <mergeCell ref="T8"/>
    <mergeCell ref="P7:T7"/>
    <mergeCell ref="J8"/>
    <mergeCell ref="L8"/>
    <mergeCell ref="N8"/>
    <mergeCell ref="J7:N7"/>
    <mergeCell ref="P8"/>
    <mergeCell ref="B7:B8"/>
    <mergeCell ref="D8"/>
    <mergeCell ref="F8"/>
  </mergeCells>
  <printOptions horizontalCentered="1" verticalCentered="1"/>
  <pageMargins left="0.7" right="0.7" top="0.75" bottom="0.75" header="0.3" footer="0.3"/>
  <pageSetup paperSize="9" scale="74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AB34"/>
  <sheetViews>
    <sheetView rightToLeft="1" view="pageBreakPreview" topLeftCell="A7" zoomScale="60" zoomScaleNormal="100" workbookViewId="0">
      <selection activeCell="R32" sqref="R32"/>
    </sheetView>
  </sheetViews>
  <sheetFormatPr defaultRowHeight="21" x14ac:dyDescent="0.55000000000000004"/>
  <cols>
    <col min="1" max="1" width="3.7109375" style="4" customWidth="1"/>
    <col min="2" max="2" width="33.5703125" style="4" customWidth="1"/>
    <col min="3" max="3" width="1" style="4" customWidth="1"/>
    <col min="4" max="4" width="11.2851562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7.5703125" style="4" bestFit="1" customWidth="1"/>
    <col min="9" max="9" width="1" style="4" customWidth="1"/>
    <col min="10" max="10" width="20" style="4" customWidth="1"/>
    <col min="11" max="11" width="1" style="4" customWidth="1"/>
    <col min="12" max="12" width="11.28515625" style="4" bestFit="1" customWidth="1"/>
    <col min="13" max="13" width="1" style="4" customWidth="1"/>
    <col min="14" max="14" width="17.5703125" style="4" bestFit="1" customWidth="1"/>
    <col min="15" max="15" width="1" style="4" customWidth="1"/>
    <col min="16" max="16" width="17.140625" style="4" customWidth="1"/>
    <col min="17" max="17" width="1" style="4" customWidth="1"/>
    <col min="18" max="18" width="25.1406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09" t="s">
        <v>136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</row>
    <row r="3" spans="2:28" ht="30" x14ac:dyDescent="0.55000000000000004">
      <c r="B3" s="109" t="s">
        <v>49</v>
      </c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2:28" ht="30" x14ac:dyDescent="0.55000000000000004">
      <c r="B4" s="109" t="s">
        <v>192</v>
      </c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</row>
    <row r="5" spans="2:28" ht="61.5" customHeight="1" x14ac:dyDescent="0.55000000000000004"/>
    <row r="6" spans="2:28" s="2" customFormat="1" ht="30" x14ac:dyDescent="0.55000000000000004">
      <c r="B6" s="14" t="s">
        <v>126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4.5" customHeight="1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27" customHeight="1" x14ac:dyDescent="0.55000000000000004">
      <c r="B8" s="108" t="s">
        <v>1</v>
      </c>
      <c r="D8" s="109" t="s">
        <v>51</v>
      </c>
      <c r="E8" s="109" t="s">
        <v>51</v>
      </c>
      <c r="F8" s="109" t="s">
        <v>51</v>
      </c>
      <c r="G8" s="109" t="s">
        <v>51</v>
      </c>
      <c r="H8" s="109" t="s">
        <v>51</v>
      </c>
      <c r="I8" s="109" t="s">
        <v>51</v>
      </c>
      <c r="J8" s="109" t="s">
        <v>51</v>
      </c>
      <c r="L8" s="109" t="s">
        <v>52</v>
      </c>
      <c r="M8" s="109" t="s">
        <v>52</v>
      </c>
      <c r="N8" s="109" t="s">
        <v>52</v>
      </c>
      <c r="O8" s="109" t="s">
        <v>52</v>
      </c>
      <c r="P8" s="109" t="s">
        <v>52</v>
      </c>
      <c r="Q8" s="109" t="s">
        <v>52</v>
      </c>
      <c r="R8" s="109" t="s">
        <v>52</v>
      </c>
    </row>
    <row r="9" spans="2:28" ht="64.5" customHeight="1" x14ac:dyDescent="0.65">
      <c r="B9" s="108" t="s">
        <v>1</v>
      </c>
      <c r="D9" s="112" t="s">
        <v>5</v>
      </c>
      <c r="E9" s="60"/>
      <c r="F9" s="112" t="s">
        <v>68</v>
      </c>
      <c r="G9" s="60"/>
      <c r="H9" s="112" t="s">
        <v>69</v>
      </c>
      <c r="I9" s="60"/>
      <c r="J9" s="112" t="s">
        <v>70</v>
      </c>
      <c r="K9" s="45"/>
      <c r="L9" s="112" t="s">
        <v>5</v>
      </c>
      <c r="M9" s="60"/>
      <c r="N9" s="112" t="s">
        <v>68</v>
      </c>
      <c r="O9" s="60"/>
      <c r="P9" s="112" t="s">
        <v>69</v>
      </c>
      <c r="Q9" s="60"/>
      <c r="R9" s="112" t="s">
        <v>70</v>
      </c>
    </row>
    <row r="10" spans="2:28" ht="21.75" customHeight="1" x14ac:dyDescent="0.55000000000000004">
      <c r="B10" s="51" t="s">
        <v>110</v>
      </c>
      <c r="D10" s="59">
        <v>59600</v>
      </c>
      <c r="F10" s="59">
        <v>59589197500</v>
      </c>
      <c r="H10" s="59">
        <v>59589197500</v>
      </c>
      <c r="J10" s="59">
        <v>0</v>
      </c>
      <c r="L10" s="59">
        <v>59600</v>
      </c>
      <c r="N10" s="59">
        <v>59589197500</v>
      </c>
      <c r="P10" s="59">
        <v>56614772967</v>
      </c>
      <c r="R10" s="59">
        <v>2974424533</v>
      </c>
    </row>
    <row r="11" spans="2:28" ht="21.75" customHeight="1" x14ac:dyDescent="0.55000000000000004">
      <c r="B11" s="4" t="s">
        <v>131</v>
      </c>
      <c r="D11" s="30">
        <v>17100</v>
      </c>
      <c r="F11" s="30">
        <v>10887819225</v>
      </c>
      <c r="H11" s="30">
        <v>10671079515</v>
      </c>
      <c r="J11" s="30">
        <v>216739710</v>
      </c>
      <c r="L11" s="30">
        <v>17100</v>
      </c>
      <c r="N11" s="30">
        <v>10887819225</v>
      </c>
      <c r="P11" s="30">
        <v>9705568546</v>
      </c>
      <c r="R11" s="30">
        <v>1182250679</v>
      </c>
    </row>
    <row r="12" spans="2:28" ht="21.75" customHeight="1" x14ac:dyDescent="0.55000000000000004">
      <c r="B12" s="4" t="s">
        <v>14</v>
      </c>
      <c r="D12" s="30">
        <v>354847</v>
      </c>
      <c r="F12" s="30">
        <v>6458589941</v>
      </c>
      <c r="H12" s="30">
        <v>6927728369</v>
      </c>
      <c r="J12" s="30">
        <v>-469138427</v>
      </c>
      <c r="L12" s="30">
        <v>354847</v>
      </c>
      <c r="N12" s="30">
        <v>6458589941</v>
      </c>
      <c r="P12" s="30">
        <v>5668462061</v>
      </c>
      <c r="R12" s="30">
        <v>790127880</v>
      </c>
    </row>
    <row r="13" spans="2:28" ht="21.75" customHeight="1" x14ac:dyDescent="0.55000000000000004">
      <c r="B13" s="4" t="s">
        <v>196</v>
      </c>
      <c r="D13" s="30">
        <v>37330</v>
      </c>
      <c r="F13" s="30">
        <v>35140197984</v>
      </c>
      <c r="H13" s="30">
        <v>34914749000</v>
      </c>
      <c r="J13" s="30">
        <v>225448984</v>
      </c>
      <c r="L13" s="30">
        <v>37330</v>
      </c>
      <c r="N13" s="30">
        <v>35140197984</v>
      </c>
      <c r="P13" s="30">
        <v>34914749000</v>
      </c>
      <c r="R13" s="30">
        <v>225448984</v>
      </c>
    </row>
    <row r="14" spans="2:28" ht="21.75" customHeight="1" x14ac:dyDescent="0.55000000000000004">
      <c r="B14" s="4" t="s">
        <v>104</v>
      </c>
      <c r="D14" s="30">
        <v>18101</v>
      </c>
      <c r="F14" s="30">
        <v>11705423797</v>
      </c>
      <c r="H14" s="30">
        <v>11951975872</v>
      </c>
      <c r="J14" s="30">
        <v>-246552074</v>
      </c>
      <c r="L14" s="30">
        <v>18101</v>
      </c>
      <c r="N14" s="30">
        <v>11705423797</v>
      </c>
      <c r="P14" s="30">
        <v>11542209335</v>
      </c>
      <c r="R14" s="30">
        <v>163214462</v>
      </c>
    </row>
    <row r="15" spans="2:28" ht="21.75" customHeight="1" x14ac:dyDescent="0.55000000000000004">
      <c r="B15" s="4" t="s">
        <v>201</v>
      </c>
      <c r="D15" s="30">
        <v>11800</v>
      </c>
      <c r="F15" s="30">
        <v>10075373507</v>
      </c>
      <c r="H15" s="30">
        <v>9916747082</v>
      </c>
      <c r="J15" s="30">
        <v>158626425</v>
      </c>
      <c r="L15" s="30">
        <v>11800</v>
      </c>
      <c r="N15" s="30">
        <v>10075373507</v>
      </c>
      <c r="P15" s="30">
        <v>9916747082</v>
      </c>
      <c r="R15" s="30">
        <v>158626425</v>
      </c>
    </row>
    <row r="16" spans="2:28" ht="21.75" customHeight="1" x14ac:dyDescent="0.55000000000000004">
      <c r="B16" s="4" t="s">
        <v>106</v>
      </c>
      <c r="D16" s="30">
        <v>9000</v>
      </c>
      <c r="F16" s="30">
        <v>5910668497</v>
      </c>
      <c r="H16" s="30">
        <v>6043447396</v>
      </c>
      <c r="J16" s="30">
        <v>-132778898</v>
      </c>
      <c r="L16" s="30">
        <v>9000</v>
      </c>
      <c r="N16" s="30">
        <v>5910668497</v>
      </c>
      <c r="P16" s="30">
        <v>5789386284</v>
      </c>
      <c r="R16" s="30">
        <v>121282213</v>
      </c>
    </row>
    <row r="17" spans="2:18" ht="21.75" customHeight="1" x14ac:dyDescent="0.55000000000000004">
      <c r="B17" s="4" t="s">
        <v>142</v>
      </c>
      <c r="D17" s="30">
        <v>5960</v>
      </c>
      <c r="F17" s="30">
        <v>3717770032</v>
      </c>
      <c r="H17" s="30">
        <v>3739934116</v>
      </c>
      <c r="J17" s="30">
        <v>-22164083</v>
      </c>
      <c r="L17" s="30">
        <v>5960</v>
      </c>
      <c r="N17" s="30">
        <v>3717770032</v>
      </c>
      <c r="P17" s="30">
        <v>3630494390</v>
      </c>
      <c r="R17" s="30">
        <v>87275642</v>
      </c>
    </row>
    <row r="18" spans="2:18" ht="21.75" customHeight="1" x14ac:dyDescent="0.55000000000000004">
      <c r="B18" s="4" t="s">
        <v>199</v>
      </c>
      <c r="D18" s="30">
        <v>35905</v>
      </c>
      <c r="F18" s="30">
        <v>34929591913</v>
      </c>
      <c r="H18" s="30">
        <v>34914740100</v>
      </c>
      <c r="J18" s="30">
        <v>14851813</v>
      </c>
      <c r="L18" s="30">
        <v>35905</v>
      </c>
      <c r="N18" s="30">
        <v>34929591913</v>
      </c>
      <c r="P18" s="30">
        <v>34914740100</v>
      </c>
      <c r="R18" s="30">
        <v>14851813</v>
      </c>
    </row>
    <row r="19" spans="2:18" ht="21.75" customHeight="1" x14ac:dyDescent="0.55000000000000004">
      <c r="B19" s="4" t="s">
        <v>204</v>
      </c>
      <c r="D19" s="30">
        <v>8000</v>
      </c>
      <c r="F19" s="30">
        <v>4946615263</v>
      </c>
      <c r="H19" s="30">
        <v>4936894649</v>
      </c>
      <c r="J19" s="30">
        <v>9720614</v>
      </c>
      <c r="L19" s="30">
        <v>8000</v>
      </c>
      <c r="N19" s="30">
        <v>4946615263</v>
      </c>
      <c r="P19" s="30">
        <v>4936894649</v>
      </c>
      <c r="R19" s="30">
        <v>9720614</v>
      </c>
    </row>
    <row r="20" spans="2:18" ht="21.75" customHeight="1" x14ac:dyDescent="0.55000000000000004">
      <c r="B20" s="4" t="s">
        <v>194</v>
      </c>
      <c r="D20" s="30">
        <v>44950</v>
      </c>
      <c r="F20" s="30">
        <v>5188090590</v>
      </c>
      <c r="H20" s="30">
        <v>5186709277</v>
      </c>
      <c r="J20" s="30">
        <v>1381313</v>
      </c>
      <c r="L20" s="30">
        <v>44950</v>
      </c>
      <c r="N20" s="30">
        <v>5188090590</v>
      </c>
      <c r="P20" s="30">
        <v>5186709277</v>
      </c>
      <c r="R20" s="30">
        <v>1381313</v>
      </c>
    </row>
    <row r="21" spans="2:18" ht="21.75" customHeight="1" x14ac:dyDescent="0.55000000000000004">
      <c r="B21" s="4" t="s">
        <v>144</v>
      </c>
      <c r="D21" s="30">
        <v>5850</v>
      </c>
      <c r="F21" s="30">
        <v>5731960893</v>
      </c>
      <c r="H21" s="30">
        <v>5675226178</v>
      </c>
      <c r="J21" s="30">
        <v>56734715</v>
      </c>
      <c r="L21" s="30">
        <v>5850</v>
      </c>
      <c r="N21" s="30">
        <v>5731960893</v>
      </c>
      <c r="P21" s="30">
        <v>5734039105</v>
      </c>
      <c r="R21" s="30">
        <v>-2078211</v>
      </c>
    </row>
    <row r="22" spans="2:18" ht="21.75" customHeight="1" x14ac:dyDescent="0.55000000000000004">
      <c r="B22" s="4" t="s">
        <v>15</v>
      </c>
      <c r="D22" s="30">
        <v>1024</v>
      </c>
      <c r="F22" s="30">
        <v>19421669</v>
      </c>
      <c r="H22" s="30">
        <v>20785665</v>
      </c>
      <c r="J22" s="30">
        <v>-1363995</v>
      </c>
      <c r="L22" s="30">
        <v>1024</v>
      </c>
      <c r="N22" s="30">
        <v>19421669</v>
      </c>
      <c r="P22" s="30">
        <v>21905316</v>
      </c>
      <c r="R22" s="30">
        <v>-2483646</v>
      </c>
    </row>
    <row r="23" spans="2:18" ht="21.75" customHeight="1" x14ac:dyDescent="0.55000000000000004">
      <c r="B23" s="4" t="s">
        <v>195</v>
      </c>
      <c r="D23" s="30">
        <v>227158</v>
      </c>
      <c r="F23" s="30">
        <v>5082902286</v>
      </c>
      <c r="H23" s="30">
        <v>5198331334</v>
      </c>
      <c r="J23" s="30">
        <v>-115429047</v>
      </c>
      <c r="L23" s="30">
        <v>227158</v>
      </c>
      <c r="N23" s="30">
        <v>5082902286</v>
      </c>
      <c r="P23" s="30">
        <v>5198331334</v>
      </c>
      <c r="R23" s="30">
        <v>-115429047</v>
      </c>
    </row>
    <row r="24" spans="2:18" ht="21.75" customHeight="1" x14ac:dyDescent="0.55000000000000004">
      <c r="B24" s="4" t="s">
        <v>137</v>
      </c>
      <c r="D24" s="30">
        <v>350000</v>
      </c>
      <c r="F24" s="30">
        <v>3486133350</v>
      </c>
      <c r="H24" s="30">
        <v>3917551050</v>
      </c>
      <c r="J24" s="30">
        <v>-431417700</v>
      </c>
      <c r="L24" s="30">
        <v>350000</v>
      </c>
      <c r="N24" s="30">
        <v>3486133350</v>
      </c>
      <c r="P24" s="30">
        <v>4000638041</v>
      </c>
      <c r="R24" s="30">
        <v>-514504691</v>
      </c>
    </row>
    <row r="25" spans="2:18" ht="21.75" customHeight="1" x14ac:dyDescent="0.55000000000000004">
      <c r="B25" s="4" t="s">
        <v>139</v>
      </c>
      <c r="D25" s="30">
        <v>75000</v>
      </c>
      <c r="F25" s="30">
        <v>3485387812</v>
      </c>
      <c r="H25" s="30">
        <v>3369829500</v>
      </c>
      <c r="J25" s="30">
        <v>115558312</v>
      </c>
      <c r="L25" s="30">
        <v>75000</v>
      </c>
      <c r="N25" s="30">
        <v>3485387812</v>
      </c>
      <c r="P25" s="30">
        <v>4034016183</v>
      </c>
      <c r="R25" s="30">
        <v>-548628370</v>
      </c>
    </row>
    <row r="26" spans="2:18" ht="21.75" customHeight="1" x14ac:dyDescent="0.55000000000000004">
      <c r="B26" s="4" t="s">
        <v>138</v>
      </c>
      <c r="D26" s="30">
        <v>90000</v>
      </c>
      <c r="F26" s="30">
        <v>5403655800</v>
      </c>
      <c r="H26" s="30">
        <v>5057428185</v>
      </c>
      <c r="J26" s="30">
        <v>346227615</v>
      </c>
      <c r="L26" s="30">
        <v>90000</v>
      </c>
      <c r="N26" s="30">
        <v>5403655800</v>
      </c>
      <c r="P26" s="30">
        <v>5968033190</v>
      </c>
      <c r="R26" s="30">
        <v>-564377390</v>
      </c>
    </row>
    <row r="27" spans="2:18" ht="21.75" customHeight="1" x14ac:dyDescent="0.55000000000000004">
      <c r="B27" s="4" t="s">
        <v>17</v>
      </c>
      <c r="D27" s="30">
        <v>250368</v>
      </c>
      <c r="F27" s="30">
        <v>6323997867</v>
      </c>
      <c r="H27" s="30">
        <v>6199558712</v>
      </c>
      <c r="J27" s="30">
        <v>124439155</v>
      </c>
      <c r="L27" s="30">
        <v>250368</v>
      </c>
      <c r="N27" s="30">
        <v>6323997867</v>
      </c>
      <c r="P27" s="30">
        <v>7130363592</v>
      </c>
      <c r="R27" s="30">
        <v>-806365724</v>
      </c>
    </row>
    <row r="28" spans="2:18" ht="21.75" customHeight="1" x14ac:dyDescent="0.55000000000000004">
      <c r="B28" s="4" t="s">
        <v>186</v>
      </c>
      <c r="D28" s="30">
        <v>1090460</v>
      </c>
      <c r="F28" s="30">
        <v>18254084488</v>
      </c>
      <c r="H28" s="30">
        <v>19435613710</v>
      </c>
      <c r="J28" s="30">
        <v>-1181529221</v>
      </c>
      <c r="L28" s="30">
        <v>1090460</v>
      </c>
      <c r="N28" s="30">
        <v>18254084488</v>
      </c>
      <c r="P28" s="30">
        <v>19912573565</v>
      </c>
      <c r="R28" s="30">
        <v>-1658489076</v>
      </c>
    </row>
    <row r="29" spans="2:18" ht="21.75" customHeight="1" x14ac:dyDescent="0.55000000000000004">
      <c r="B29" s="4" t="s">
        <v>140</v>
      </c>
      <c r="D29" s="30">
        <v>540000</v>
      </c>
      <c r="F29" s="30">
        <v>4111788420</v>
      </c>
      <c r="H29" s="30">
        <v>4417757010</v>
      </c>
      <c r="J29" s="30">
        <v>-305968590</v>
      </c>
      <c r="L29" s="30">
        <v>540000</v>
      </c>
      <c r="N29" s="30">
        <v>4111788420</v>
      </c>
      <c r="P29" s="30">
        <v>6026497372</v>
      </c>
      <c r="R29" s="30">
        <v>-1914708952</v>
      </c>
    </row>
    <row r="30" spans="2:18" ht="21.75" customHeight="1" x14ac:dyDescent="0.55000000000000004">
      <c r="B30" s="4" t="s">
        <v>16</v>
      </c>
      <c r="D30" s="30">
        <v>4905534</v>
      </c>
      <c r="F30" s="30">
        <v>24479257284</v>
      </c>
      <c r="H30" s="30">
        <v>25870113114</v>
      </c>
      <c r="J30" s="30">
        <v>-1390855829</v>
      </c>
      <c r="L30" s="30">
        <v>4905534</v>
      </c>
      <c r="N30" s="30">
        <v>24479257284</v>
      </c>
      <c r="P30" s="30">
        <v>27509267360</v>
      </c>
      <c r="R30" s="30">
        <v>-3030010075</v>
      </c>
    </row>
    <row r="31" spans="2:18" ht="21.75" customHeight="1" x14ac:dyDescent="0.55000000000000004">
      <c r="D31" s="30"/>
      <c r="F31" s="30"/>
      <c r="H31" s="30"/>
      <c r="J31" s="30"/>
      <c r="L31" s="30"/>
      <c r="N31" s="30"/>
      <c r="P31" s="30"/>
      <c r="R31" s="30"/>
    </row>
    <row r="32" spans="2:18" ht="21.75" thickBot="1" x14ac:dyDescent="0.6">
      <c r="B32" s="53" t="s">
        <v>88</v>
      </c>
      <c r="D32" s="54">
        <f>SUM(D10:D30)</f>
        <v>8137987</v>
      </c>
      <c r="F32" s="54">
        <f>SUM(F10:F30)</f>
        <v>264927928118</v>
      </c>
      <c r="H32" s="54">
        <f>SUM(H10:H30)</f>
        <v>267955397334</v>
      </c>
      <c r="J32" s="54">
        <f>SUM(J10:J30)</f>
        <v>-3027469208</v>
      </c>
      <c r="L32" s="54">
        <f>SUM(L10:L30)</f>
        <v>8137987</v>
      </c>
      <c r="N32" s="54">
        <f>SUM(N10:N30)</f>
        <v>264927928118</v>
      </c>
      <c r="P32" s="54">
        <f>SUM(P10:P30)</f>
        <v>268356398749</v>
      </c>
      <c r="R32" s="54">
        <f>SUM(R10:R30)</f>
        <v>-3428470624</v>
      </c>
    </row>
    <row r="33" spans="10:10" ht="21.75" thickTop="1" x14ac:dyDescent="0.55000000000000004"/>
    <row r="34" spans="10:10" ht="30" x14ac:dyDescent="0.75">
      <c r="J34" s="67">
        <v>12</v>
      </c>
    </row>
  </sheetData>
  <sortState xmlns:xlrd2="http://schemas.microsoft.com/office/spreadsheetml/2017/richdata2" ref="B10:R30">
    <sortCondition descending="1" ref="R10:R30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5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34"/>
  <sheetViews>
    <sheetView rightToLeft="1" view="pageBreakPreview" zoomScale="60" zoomScaleNormal="100" workbookViewId="0">
      <selection activeCell="B10" sqref="B10:R30"/>
    </sheetView>
  </sheetViews>
  <sheetFormatPr defaultRowHeight="21" x14ac:dyDescent="0.55000000000000004"/>
  <cols>
    <col min="1" max="1" width="3.7109375" style="2" customWidth="1"/>
    <col min="2" max="2" width="32.710937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1.42578125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07" t="s">
        <v>136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</row>
    <row r="3" spans="2:28" ht="30" x14ac:dyDescent="0.55000000000000004">
      <c r="B3" s="107" t="s">
        <v>49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</row>
    <row r="4" spans="2:28" ht="30" x14ac:dyDescent="0.55000000000000004">
      <c r="B4" s="107" t="s">
        <v>192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</row>
    <row r="6" spans="2:28" ht="30" x14ac:dyDescent="0.55000000000000004">
      <c r="B6" s="14" t="s">
        <v>127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32" t="s">
        <v>1</v>
      </c>
      <c r="D8" s="107" t="s">
        <v>51</v>
      </c>
      <c r="E8" s="107" t="s">
        <v>51</v>
      </c>
      <c r="F8" s="107" t="s">
        <v>51</v>
      </c>
      <c r="G8" s="107" t="s">
        <v>51</v>
      </c>
      <c r="H8" s="107" t="s">
        <v>51</v>
      </c>
      <c r="I8" s="107" t="s">
        <v>51</v>
      </c>
      <c r="J8" s="107" t="s">
        <v>51</v>
      </c>
      <c r="L8" s="107" t="s">
        <v>52</v>
      </c>
      <c r="M8" s="107" t="s">
        <v>52</v>
      </c>
      <c r="N8" s="107" t="s">
        <v>52</v>
      </c>
      <c r="O8" s="107" t="s">
        <v>52</v>
      </c>
      <c r="P8" s="107" t="s">
        <v>52</v>
      </c>
      <c r="Q8" s="107" t="s">
        <v>52</v>
      </c>
      <c r="R8" s="107" t="s">
        <v>52</v>
      </c>
    </row>
    <row r="9" spans="2:28" s="4" customFormat="1" ht="63" customHeight="1" x14ac:dyDescent="0.55000000000000004">
      <c r="B9" s="132" t="s">
        <v>1</v>
      </c>
      <c r="D9" s="110" t="s">
        <v>5</v>
      </c>
      <c r="E9" s="51"/>
      <c r="F9" s="110" t="s">
        <v>68</v>
      </c>
      <c r="G9" s="51"/>
      <c r="H9" s="110" t="s">
        <v>69</v>
      </c>
      <c r="I9" s="51"/>
      <c r="J9" s="110" t="s">
        <v>71</v>
      </c>
      <c r="L9" s="110" t="s">
        <v>5</v>
      </c>
      <c r="M9" s="51"/>
      <c r="N9" s="110" t="s">
        <v>68</v>
      </c>
      <c r="O9" s="51"/>
      <c r="P9" s="110" t="s">
        <v>69</v>
      </c>
      <c r="Q9" s="51"/>
      <c r="R9" s="110" t="s">
        <v>71</v>
      </c>
    </row>
    <row r="10" spans="2:28" x14ac:dyDescent="0.55000000000000004">
      <c r="B10" s="47" t="s">
        <v>65</v>
      </c>
      <c r="D10" s="9">
        <v>0</v>
      </c>
      <c r="F10" s="9">
        <v>0</v>
      </c>
      <c r="H10" s="9">
        <v>0</v>
      </c>
      <c r="J10" s="9">
        <v>0</v>
      </c>
      <c r="L10" s="9">
        <v>421288</v>
      </c>
      <c r="N10" s="9">
        <v>8183745386</v>
      </c>
      <c r="P10" s="9">
        <v>6646059808</v>
      </c>
      <c r="R10" s="9">
        <v>1537685578</v>
      </c>
    </row>
    <row r="11" spans="2:28" x14ac:dyDescent="0.55000000000000004">
      <c r="B11" s="2" t="s">
        <v>106</v>
      </c>
      <c r="D11" s="3">
        <v>14200</v>
      </c>
      <c r="F11" s="3">
        <v>9285327741</v>
      </c>
      <c r="H11" s="3">
        <v>9021255427</v>
      </c>
      <c r="J11" s="3">
        <v>264072314</v>
      </c>
      <c r="L11" s="3">
        <v>23200</v>
      </c>
      <c r="N11" s="3">
        <v>14985374422</v>
      </c>
      <c r="P11" s="3">
        <v>14298438764</v>
      </c>
      <c r="R11" s="3">
        <v>686935658</v>
      </c>
    </row>
    <row r="12" spans="2:28" x14ac:dyDescent="0.55000000000000004">
      <c r="B12" s="2" t="s">
        <v>142</v>
      </c>
      <c r="D12" s="3">
        <v>10500</v>
      </c>
      <c r="F12" s="3">
        <v>6539411538</v>
      </c>
      <c r="H12" s="3">
        <v>6372614626</v>
      </c>
      <c r="J12" s="3">
        <v>166796912</v>
      </c>
      <c r="L12" s="3">
        <v>24000</v>
      </c>
      <c r="N12" s="3">
        <v>14725386568</v>
      </c>
      <c r="P12" s="3">
        <v>14100666398</v>
      </c>
      <c r="R12" s="3">
        <v>624720170</v>
      </c>
    </row>
    <row r="13" spans="2:28" x14ac:dyDescent="0.55000000000000004">
      <c r="B13" s="2" t="s">
        <v>72</v>
      </c>
      <c r="D13" s="3">
        <v>0</v>
      </c>
      <c r="F13" s="3">
        <v>0</v>
      </c>
      <c r="H13" s="3">
        <v>0</v>
      </c>
      <c r="J13" s="3">
        <v>0</v>
      </c>
      <c r="L13" s="3">
        <v>107000</v>
      </c>
      <c r="N13" s="3">
        <v>4013526597</v>
      </c>
      <c r="P13" s="3">
        <v>3456808875</v>
      </c>
      <c r="R13" s="3">
        <v>556717722</v>
      </c>
    </row>
    <row r="14" spans="2:28" x14ac:dyDescent="0.55000000000000004">
      <c r="B14" s="2" t="s">
        <v>104</v>
      </c>
      <c r="D14" s="3">
        <v>19700</v>
      </c>
      <c r="F14" s="3">
        <v>12662744465</v>
      </c>
      <c r="H14" s="3">
        <v>12279369106</v>
      </c>
      <c r="J14" s="3">
        <v>383375359</v>
      </c>
      <c r="L14" s="3">
        <v>24700</v>
      </c>
      <c r="N14" s="3">
        <v>15797176247</v>
      </c>
      <c r="P14" s="3">
        <v>15246887435</v>
      </c>
      <c r="R14" s="3">
        <v>550288812</v>
      </c>
    </row>
    <row r="15" spans="2:28" x14ac:dyDescent="0.55000000000000004">
      <c r="B15" s="2" t="s">
        <v>135</v>
      </c>
      <c r="D15" s="3">
        <v>0</v>
      </c>
      <c r="F15" s="3">
        <v>0</v>
      </c>
      <c r="H15" s="3">
        <v>0</v>
      </c>
      <c r="J15" s="3">
        <v>0</v>
      </c>
      <c r="L15" s="3">
        <v>38763</v>
      </c>
      <c r="N15" s="3">
        <v>3052918905</v>
      </c>
      <c r="P15" s="3">
        <v>2638696023</v>
      </c>
      <c r="R15" s="3">
        <v>414222882</v>
      </c>
    </row>
    <row r="16" spans="2:28" x14ac:dyDescent="0.55000000000000004">
      <c r="B16" s="2" t="s">
        <v>108</v>
      </c>
      <c r="D16" s="3">
        <v>5000</v>
      </c>
      <c r="F16" s="3">
        <v>3199420000</v>
      </c>
      <c r="H16" s="3">
        <v>2893171269</v>
      </c>
      <c r="J16" s="3">
        <v>306248731</v>
      </c>
      <c r="L16" s="3">
        <v>6000</v>
      </c>
      <c r="N16" s="3">
        <v>3820307445</v>
      </c>
      <c r="P16" s="3">
        <v>3471805522</v>
      </c>
      <c r="R16" s="3">
        <v>348501923</v>
      </c>
    </row>
    <row r="17" spans="2:18" x14ac:dyDescent="0.55000000000000004">
      <c r="B17" s="2" t="s">
        <v>179</v>
      </c>
      <c r="D17" s="3">
        <v>0</v>
      </c>
      <c r="F17" s="3">
        <v>0</v>
      </c>
      <c r="H17" s="3">
        <v>0</v>
      </c>
      <c r="J17" s="3">
        <v>0</v>
      </c>
      <c r="L17" s="3">
        <v>8820</v>
      </c>
      <c r="N17" s="3">
        <v>8820000000</v>
      </c>
      <c r="P17" s="3">
        <v>8540621731</v>
      </c>
      <c r="R17" s="3">
        <v>279378269</v>
      </c>
    </row>
    <row r="18" spans="2:18" x14ac:dyDescent="0.55000000000000004">
      <c r="B18" s="2" t="s">
        <v>15</v>
      </c>
      <c r="D18" s="3">
        <v>0</v>
      </c>
      <c r="F18" s="3">
        <v>0</v>
      </c>
      <c r="H18" s="3">
        <v>0</v>
      </c>
      <c r="J18" s="3">
        <v>0</v>
      </c>
      <c r="L18" s="3">
        <v>205806</v>
      </c>
      <c r="N18" s="3">
        <v>4521598854</v>
      </c>
      <c r="P18" s="3">
        <v>4402592943</v>
      </c>
      <c r="R18" s="3">
        <v>119005911</v>
      </c>
    </row>
    <row r="19" spans="2:18" x14ac:dyDescent="0.55000000000000004">
      <c r="B19" s="2" t="s">
        <v>180</v>
      </c>
      <c r="D19" s="3">
        <v>0</v>
      </c>
      <c r="F19" s="3">
        <v>0</v>
      </c>
      <c r="H19" s="3">
        <v>0</v>
      </c>
      <c r="J19" s="3">
        <v>0</v>
      </c>
      <c r="L19" s="3">
        <v>6170</v>
      </c>
      <c r="N19" s="3">
        <v>5816107488</v>
      </c>
      <c r="P19" s="3">
        <v>5742858718</v>
      </c>
      <c r="R19" s="3">
        <v>73248770</v>
      </c>
    </row>
    <row r="20" spans="2:18" x14ac:dyDescent="0.55000000000000004">
      <c r="B20" s="2" t="s">
        <v>181</v>
      </c>
      <c r="D20" s="3">
        <v>0</v>
      </c>
      <c r="F20" s="3">
        <v>0</v>
      </c>
      <c r="H20" s="3">
        <v>0</v>
      </c>
      <c r="J20" s="3">
        <v>0</v>
      </c>
      <c r="L20" s="3">
        <v>150000</v>
      </c>
      <c r="N20" s="3">
        <v>3580071108</v>
      </c>
      <c r="P20" s="3">
        <v>3521919150</v>
      </c>
      <c r="R20" s="3">
        <v>58151958</v>
      </c>
    </row>
    <row r="21" spans="2:18" x14ac:dyDescent="0.55000000000000004">
      <c r="B21" s="2" t="s">
        <v>147</v>
      </c>
      <c r="D21" s="3">
        <v>6700</v>
      </c>
      <c r="F21" s="3">
        <v>4466905234</v>
      </c>
      <c r="H21" s="3">
        <v>4445419566</v>
      </c>
      <c r="J21" s="3">
        <v>21485668</v>
      </c>
      <c r="L21" s="3">
        <v>6700</v>
      </c>
      <c r="N21" s="3">
        <v>4466905234</v>
      </c>
      <c r="P21" s="3">
        <v>4445419566</v>
      </c>
      <c r="R21" s="3">
        <v>21485668</v>
      </c>
    </row>
    <row r="22" spans="2:18" x14ac:dyDescent="0.55000000000000004">
      <c r="B22" s="2" t="s">
        <v>141</v>
      </c>
      <c r="D22" s="3">
        <v>0</v>
      </c>
      <c r="F22" s="3">
        <v>0</v>
      </c>
      <c r="H22" s="3">
        <v>0</v>
      </c>
      <c r="J22" s="3">
        <v>0</v>
      </c>
      <c r="L22" s="3">
        <v>1900</v>
      </c>
      <c r="N22" s="3">
        <v>1900000000</v>
      </c>
      <c r="P22" s="3">
        <v>1881720995</v>
      </c>
      <c r="R22" s="3">
        <v>18279005</v>
      </c>
    </row>
    <row r="23" spans="2:18" x14ac:dyDescent="0.55000000000000004">
      <c r="B23" s="2" t="s">
        <v>182</v>
      </c>
      <c r="D23" s="3">
        <v>0</v>
      </c>
      <c r="F23" s="3">
        <v>0</v>
      </c>
      <c r="H23" s="3">
        <v>0</v>
      </c>
      <c r="J23" s="3">
        <v>0</v>
      </c>
      <c r="L23" s="3">
        <v>24261</v>
      </c>
      <c r="N23" s="3">
        <v>99290662</v>
      </c>
      <c r="P23" s="3">
        <v>85276463</v>
      </c>
      <c r="R23" s="3">
        <v>14014199</v>
      </c>
    </row>
    <row r="24" spans="2:18" x14ac:dyDescent="0.55000000000000004">
      <c r="B24" s="2" t="s">
        <v>131</v>
      </c>
      <c r="D24" s="3">
        <v>200</v>
      </c>
      <c r="F24" s="3">
        <v>127076965</v>
      </c>
      <c r="H24" s="3">
        <v>113515422</v>
      </c>
      <c r="J24" s="3">
        <v>13561543</v>
      </c>
      <c r="L24" s="3">
        <v>200</v>
      </c>
      <c r="N24" s="3">
        <v>127076965</v>
      </c>
      <c r="P24" s="3">
        <v>113515422</v>
      </c>
      <c r="R24" s="3">
        <v>13561543</v>
      </c>
    </row>
    <row r="25" spans="2:18" x14ac:dyDescent="0.55000000000000004">
      <c r="B25" s="2" t="s">
        <v>210</v>
      </c>
      <c r="D25" s="3">
        <v>3700</v>
      </c>
      <c r="F25" s="3">
        <v>2546802317</v>
      </c>
      <c r="H25" s="3">
        <v>2543533925</v>
      </c>
      <c r="J25" s="3">
        <v>3268392</v>
      </c>
      <c r="L25" s="3">
        <v>3700</v>
      </c>
      <c r="N25" s="3">
        <v>2546802317</v>
      </c>
      <c r="P25" s="3">
        <v>2543533925</v>
      </c>
      <c r="R25" s="3">
        <v>3268392</v>
      </c>
    </row>
    <row r="26" spans="2:18" x14ac:dyDescent="0.55000000000000004">
      <c r="B26" s="2" t="s">
        <v>207</v>
      </c>
      <c r="D26" s="3">
        <v>500</v>
      </c>
      <c r="F26" s="3">
        <v>336630978</v>
      </c>
      <c r="H26" s="3">
        <v>336103907</v>
      </c>
      <c r="J26" s="3">
        <v>527071</v>
      </c>
      <c r="L26" s="3">
        <v>500</v>
      </c>
      <c r="N26" s="3">
        <v>336630978</v>
      </c>
      <c r="P26" s="3">
        <v>336103907</v>
      </c>
      <c r="R26" s="3">
        <v>527071</v>
      </c>
    </row>
    <row r="27" spans="2:18" x14ac:dyDescent="0.55000000000000004">
      <c r="B27" s="2" t="s">
        <v>187</v>
      </c>
      <c r="D27" s="3">
        <v>0</v>
      </c>
      <c r="F27" s="3">
        <v>0</v>
      </c>
      <c r="H27" s="3">
        <v>0</v>
      </c>
      <c r="J27" s="3">
        <v>0</v>
      </c>
      <c r="L27" s="3">
        <v>700</v>
      </c>
      <c r="N27" s="3">
        <v>420833712</v>
      </c>
      <c r="P27" s="3">
        <v>420573213</v>
      </c>
      <c r="R27" s="3">
        <v>260499</v>
      </c>
    </row>
    <row r="28" spans="2:18" x14ac:dyDescent="0.55000000000000004">
      <c r="B28" s="2" t="s">
        <v>110</v>
      </c>
      <c r="D28" s="3">
        <v>0</v>
      </c>
      <c r="F28" s="3">
        <v>0</v>
      </c>
      <c r="H28" s="3">
        <v>0</v>
      </c>
      <c r="J28" s="3">
        <v>0</v>
      </c>
      <c r="L28" s="3">
        <v>1500</v>
      </c>
      <c r="N28" s="3">
        <v>1424741720</v>
      </c>
      <c r="P28" s="3">
        <v>1424741720</v>
      </c>
      <c r="R28" s="3">
        <v>0</v>
      </c>
    </row>
    <row r="29" spans="2:18" x14ac:dyDescent="0.55000000000000004">
      <c r="B29" s="2" t="s">
        <v>204</v>
      </c>
      <c r="D29" s="3">
        <v>100</v>
      </c>
      <c r="F29" s="3">
        <v>61688818</v>
      </c>
      <c r="H29" s="3">
        <v>61711183</v>
      </c>
      <c r="J29" s="3">
        <v>-22365</v>
      </c>
      <c r="L29" s="3">
        <v>100</v>
      </c>
      <c r="N29" s="3">
        <v>61688818</v>
      </c>
      <c r="P29" s="3">
        <v>61711183</v>
      </c>
      <c r="R29" s="3">
        <v>-22365</v>
      </c>
    </row>
    <row r="30" spans="2:18" x14ac:dyDescent="0.55000000000000004">
      <c r="B30" s="2" t="s">
        <v>13</v>
      </c>
      <c r="D30" s="3">
        <v>0</v>
      </c>
      <c r="F30" s="3">
        <v>0</v>
      </c>
      <c r="H30" s="3">
        <v>0</v>
      </c>
      <c r="J30" s="3">
        <v>0</v>
      </c>
      <c r="L30" s="3">
        <v>40327</v>
      </c>
      <c r="N30" s="3">
        <v>463435874</v>
      </c>
      <c r="P30" s="3">
        <v>480242911</v>
      </c>
      <c r="R30" s="3">
        <v>-16807037</v>
      </c>
    </row>
    <row r="31" spans="2:18" x14ac:dyDescent="0.55000000000000004">
      <c r="D31" s="3"/>
      <c r="F31" s="3"/>
      <c r="H31" s="3"/>
      <c r="J31" s="3"/>
      <c r="L31" s="3"/>
      <c r="N31" s="3"/>
      <c r="P31" s="3"/>
      <c r="R31" s="3"/>
    </row>
    <row r="32" spans="2:18" ht="21.75" thickBot="1" x14ac:dyDescent="0.6">
      <c r="B32" s="33" t="s">
        <v>88</v>
      </c>
      <c r="D32" s="10">
        <f>SUM(D10:D30)</f>
        <v>60600</v>
      </c>
      <c r="F32" s="10">
        <f>SUM(F10:F30)</f>
        <v>39226008056</v>
      </c>
      <c r="H32" s="10">
        <f>SUM(H10:H30)</f>
        <v>38066694431</v>
      </c>
      <c r="J32" s="10">
        <f>SUM(J10:J30)</f>
        <v>1159313625</v>
      </c>
      <c r="L32" s="10">
        <f>SUM(L10:L30)</f>
        <v>1095635</v>
      </c>
      <c r="N32" s="10">
        <f>SUM(N10:N30)</f>
        <v>99163619300</v>
      </c>
      <c r="P32" s="10">
        <f>SUM(P10:P30)</f>
        <v>93860194672</v>
      </c>
      <c r="R32" s="10">
        <f>SUM(R10:R30)</f>
        <v>5303424628</v>
      </c>
    </row>
    <row r="33" spans="10:10" ht="21.75" thickTop="1" x14ac:dyDescent="0.55000000000000004"/>
    <row r="34" spans="10:10" ht="26.25" x14ac:dyDescent="0.65">
      <c r="J34" s="28">
        <v>13</v>
      </c>
    </row>
  </sheetData>
  <sortState xmlns:xlrd2="http://schemas.microsoft.com/office/spreadsheetml/2017/richdata2" ref="B10:R30">
    <sortCondition descending="1" ref="R10:R30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30"/>
  <sheetViews>
    <sheetView rightToLeft="1" view="pageBreakPreview" zoomScale="60" zoomScaleNormal="100" workbookViewId="0">
      <selection activeCell="A13" sqref="A13:XFD17"/>
    </sheetView>
  </sheetViews>
  <sheetFormatPr defaultRowHeight="21" x14ac:dyDescent="0.6"/>
  <cols>
    <col min="1" max="1" width="5.7109375" style="1" customWidth="1"/>
    <col min="2" max="2" width="37.7109375" style="1" customWidth="1"/>
    <col min="3" max="3" width="1" style="1" customWidth="1"/>
    <col min="4" max="4" width="16.42578125" style="1" customWidth="1"/>
    <col min="5" max="5" width="1" style="1" customWidth="1"/>
    <col min="6" max="6" width="16.5703125" style="1" customWidth="1"/>
    <col min="7" max="7" width="1" style="1" customWidth="1"/>
    <col min="8" max="8" width="17.5703125" style="1" bestFit="1" customWidth="1"/>
    <col min="9" max="9" width="1" style="1" customWidth="1"/>
    <col min="10" max="10" width="17.140625" style="1" customWidth="1"/>
    <col min="11" max="11" width="1" style="1" customWidth="1"/>
    <col min="12" max="12" width="16.28515625" style="1" customWidth="1"/>
    <col min="13" max="13" width="1" style="1" customWidth="1"/>
    <col min="14" max="14" width="16.28515625" style="1" customWidth="1"/>
    <col min="15" max="15" width="1" style="1" customWidth="1"/>
    <col min="16" max="16" width="17.5703125" style="1" bestFit="1" customWidth="1"/>
    <col min="17" max="17" width="1" style="1" customWidth="1"/>
    <col min="18" max="18" width="16.2851562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7" t="s">
        <v>136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7"/>
      <c r="R2" s="17"/>
      <c r="S2" s="17"/>
      <c r="T2" s="17"/>
      <c r="U2" s="17"/>
    </row>
    <row r="3" spans="2:28" ht="30" x14ac:dyDescent="0.6">
      <c r="B3" s="107" t="s">
        <v>49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7"/>
      <c r="R3" s="17"/>
    </row>
    <row r="4" spans="2:28" ht="30" x14ac:dyDescent="0.6">
      <c r="B4" s="107" t="s">
        <v>192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7"/>
      <c r="R4" s="17"/>
    </row>
    <row r="6" spans="2:28" s="2" customFormat="1" ht="30" x14ac:dyDescent="0.55000000000000004">
      <c r="B6" s="14" t="s">
        <v>128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16" customFormat="1" ht="27" customHeight="1" x14ac:dyDescent="0.6">
      <c r="B7" s="108" t="s">
        <v>53</v>
      </c>
      <c r="D7" s="109" t="s">
        <v>51</v>
      </c>
      <c r="E7" s="109" t="s">
        <v>51</v>
      </c>
      <c r="F7" s="109" t="s">
        <v>51</v>
      </c>
      <c r="G7" s="109" t="s">
        <v>51</v>
      </c>
      <c r="H7" s="109" t="s">
        <v>51</v>
      </c>
      <c r="I7" s="109" t="s">
        <v>51</v>
      </c>
      <c r="J7" s="109" t="s">
        <v>51</v>
      </c>
      <c r="L7" s="109" t="s">
        <v>52</v>
      </c>
      <c r="M7" s="109" t="s">
        <v>52</v>
      </c>
      <c r="N7" s="109" t="s">
        <v>52</v>
      </c>
      <c r="O7" s="109" t="s">
        <v>52</v>
      </c>
      <c r="P7" s="109" t="s">
        <v>52</v>
      </c>
      <c r="Q7" s="109" t="s">
        <v>52</v>
      </c>
      <c r="R7" s="109" t="s">
        <v>52</v>
      </c>
    </row>
    <row r="8" spans="2:28" s="57" customFormat="1" ht="63" customHeight="1" x14ac:dyDescent="0.75">
      <c r="B8" s="108" t="s">
        <v>53</v>
      </c>
      <c r="D8" s="144" t="s">
        <v>77</v>
      </c>
      <c r="E8" s="58"/>
      <c r="F8" s="144" t="s">
        <v>74</v>
      </c>
      <c r="G8" s="58"/>
      <c r="H8" s="144" t="s">
        <v>75</v>
      </c>
      <c r="I8" s="58"/>
      <c r="J8" s="144" t="s">
        <v>78</v>
      </c>
      <c r="L8" s="144" t="s">
        <v>77</v>
      </c>
      <c r="M8" s="58"/>
      <c r="N8" s="144" t="s">
        <v>74</v>
      </c>
      <c r="O8" s="58"/>
      <c r="P8" s="144" t="s">
        <v>75</v>
      </c>
      <c r="Q8" s="58"/>
      <c r="R8" s="144" t="s">
        <v>78</v>
      </c>
    </row>
    <row r="9" spans="2:28" ht="21.75" x14ac:dyDescent="0.6">
      <c r="B9" s="51" t="s">
        <v>110</v>
      </c>
      <c r="C9" s="4"/>
      <c r="D9" s="59">
        <v>953173044</v>
      </c>
      <c r="E9" s="4"/>
      <c r="F9" s="59">
        <v>0</v>
      </c>
      <c r="G9" s="4"/>
      <c r="H9" s="59">
        <v>0</v>
      </c>
      <c r="I9" s="4"/>
      <c r="J9" s="59">
        <v>953173044</v>
      </c>
      <c r="K9" s="4"/>
      <c r="L9" s="59">
        <v>5467995243</v>
      </c>
      <c r="M9" s="4"/>
      <c r="N9" s="59">
        <v>2974424533</v>
      </c>
      <c r="O9" s="4"/>
      <c r="P9" s="59">
        <v>0</v>
      </c>
      <c r="Q9" s="4"/>
      <c r="R9" s="59">
        <v>8442419776</v>
      </c>
    </row>
    <row r="10" spans="2:28" ht="21.75" x14ac:dyDescent="0.6">
      <c r="B10" s="4" t="s">
        <v>131</v>
      </c>
      <c r="C10" s="4"/>
      <c r="D10" s="30">
        <v>0</v>
      </c>
      <c r="E10" s="4"/>
      <c r="F10" s="30">
        <v>216739710</v>
      </c>
      <c r="G10" s="4"/>
      <c r="H10" s="30">
        <v>13561543</v>
      </c>
      <c r="I10" s="4"/>
      <c r="J10" s="30">
        <v>230301253</v>
      </c>
      <c r="K10" s="4"/>
      <c r="L10" s="30">
        <v>0</v>
      </c>
      <c r="M10" s="4"/>
      <c r="N10" s="30">
        <v>1182250679</v>
      </c>
      <c r="O10" s="4"/>
      <c r="P10" s="30">
        <v>13561543</v>
      </c>
      <c r="Q10" s="4"/>
      <c r="R10" s="30">
        <v>1195812222</v>
      </c>
    </row>
    <row r="11" spans="2:28" ht="21.75" x14ac:dyDescent="0.6">
      <c r="B11" s="4" t="s">
        <v>106</v>
      </c>
      <c r="C11" s="4"/>
      <c r="D11" s="30">
        <v>0</v>
      </c>
      <c r="E11" s="4"/>
      <c r="F11" s="30">
        <v>-132778898</v>
      </c>
      <c r="G11" s="4"/>
      <c r="H11" s="30">
        <v>264072314</v>
      </c>
      <c r="I11" s="4"/>
      <c r="J11" s="30">
        <v>131293416</v>
      </c>
      <c r="K11" s="4"/>
      <c r="L11" s="30">
        <v>0</v>
      </c>
      <c r="M11" s="4"/>
      <c r="N11" s="30">
        <v>121282213</v>
      </c>
      <c r="O11" s="4"/>
      <c r="P11" s="30">
        <v>686935658</v>
      </c>
      <c r="Q11" s="4"/>
      <c r="R11" s="30">
        <v>808217871</v>
      </c>
    </row>
    <row r="12" spans="2:28" ht="21.75" x14ac:dyDescent="0.6">
      <c r="B12" s="4" t="s">
        <v>104</v>
      </c>
      <c r="C12" s="4"/>
      <c r="D12" s="30">
        <v>0</v>
      </c>
      <c r="E12" s="4"/>
      <c r="F12" s="30">
        <v>-246552074</v>
      </c>
      <c r="G12" s="4"/>
      <c r="H12" s="30">
        <v>383375359</v>
      </c>
      <c r="I12" s="4"/>
      <c r="J12" s="30">
        <v>136823285</v>
      </c>
      <c r="K12" s="4"/>
      <c r="L12" s="30">
        <v>0</v>
      </c>
      <c r="M12" s="4"/>
      <c r="N12" s="30">
        <v>163214462</v>
      </c>
      <c r="O12" s="4"/>
      <c r="P12" s="30">
        <v>550288812</v>
      </c>
      <c r="Q12" s="4"/>
      <c r="R12" s="30">
        <v>713503274</v>
      </c>
    </row>
    <row r="13" spans="2:28" ht="21.75" x14ac:dyDescent="0.6">
      <c r="B13" s="4" t="s">
        <v>142</v>
      </c>
      <c r="C13" s="4"/>
      <c r="D13" s="30">
        <v>0</v>
      </c>
      <c r="E13" s="4"/>
      <c r="F13" s="30">
        <v>-22164083</v>
      </c>
      <c r="G13" s="4"/>
      <c r="H13" s="30">
        <v>166796912</v>
      </c>
      <c r="I13" s="4"/>
      <c r="J13" s="30">
        <v>144632829</v>
      </c>
      <c r="K13" s="4"/>
      <c r="L13" s="30">
        <v>0</v>
      </c>
      <c r="M13" s="4"/>
      <c r="N13" s="30">
        <v>87275642</v>
      </c>
      <c r="O13" s="4"/>
      <c r="P13" s="30">
        <v>624720170</v>
      </c>
      <c r="Q13" s="4"/>
      <c r="R13" s="30">
        <v>711995812</v>
      </c>
    </row>
    <row r="14" spans="2:28" ht="21.75" x14ac:dyDescent="0.6">
      <c r="B14" s="4" t="s">
        <v>196</v>
      </c>
      <c r="C14" s="4"/>
      <c r="D14" s="30">
        <v>389964521</v>
      </c>
      <c r="E14" s="4"/>
      <c r="F14" s="30">
        <v>225448984</v>
      </c>
      <c r="G14" s="4"/>
      <c r="H14" s="30">
        <v>0</v>
      </c>
      <c r="I14" s="4"/>
      <c r="J14" s="30">
        <v>615413505</v>
      </c>
      <c r="K14" s="4"/>
      <c r="L14" s="30">
        <v>389964521</v>
      </c>
      <c r="M14" s="4"/>
      <c r="N14" s="30">
        <v>225448984</v>
      </c>
      <c r="O14" s="4"/>
      <c r="P14" s="30">
        <v>0</v>
      </c>
      <c r="Q14" s="4"/>
      <c r="R14" s="30">
        <v>615413505</v>
      </c>
    </row>
    <row r="15" spans="2:28" ht="21.75" x14ac:dyDescent="0.6">
      <c r="B15" s="4" t="s">
        <v>199</v>
      </c>
      <c r="C15" s="4"/>
      <c r="D15" s="30">
        <v>375078385</v>
      </c>
      <c r="E15" s="4"/>
      <c r="F15" s="30">
        <v>14851813</v>
      </c>
      <c r="G15" s="4"/>
      <c r="H15" s="30">
        <v>0</v>
      </c>
      <c r="I15" s="4"/>
      <c r="J15" s="30">
        <v>389930198</v>
      </c>
      <c r="K15" s="4"/>
      <c r="L15" s="30">
        <v>375078385</v>
      </c>
      <c r="M15" s="4"/>
      <c r="N15" s="30">
        <v>14851813</v>
      </c>
      <c r="O15" s="4"/>
      <c r="P15" s="30">
        <v>0</v>
      </c>
      <c r="Q15" s="4"/>
      <c r="R15" s="30">
        <v>389930198</v>
      </c>
    </row>
    <row r="16" spans="2:28" ht="21.75" x14ac:dyDescent="0.6">
      <c r="B16" s="4" t="s">
        <v>144</v>
      </c>
      <c r="C16" s="4"/>
      <c r="D16" s="30">
        <v>91620282</v>
      </c>
      <c r="E16" s="4"/>
      <c r="F16" s="30">
        <v>56734715</v>
      </c>
      <c r="G16" s="4"/>
      <c r="H16" s="30">
        <v>0</v>
      </c>
      <c r="I16" s="4"/>
      <c r="J16" s="30">
        <v>148354997</v>
      </c>
      <c r="K16" s="4"/>
      <c r="L16" s="30">
        <v>371613796</v>
      </c>
      <c r="M16" s="4"/>
      <c r="N16" s="30">
        <v>-2078211</v>
      </c>
      <c r="O16" s="4"/>
      <c r="P16" s="30">
        <v>0</v>
      </c>
      <c r="Q16" s="4"/>
      <c r="R16" s="30">
        <v>369535585</v>
      </c>
    </row>
    <row r="17" spans="2:18" ht="21.75" x14ac:dyDescent="0.6">
      <c r="B17" s="4" t="s">
        <v>108</v>
      </c>
      <c r="C17" s="4"/>
      <c r="D17" s="30">
        <v>0</v>
      </c>
      <c r="E17" s="4"/>
      <c r="F17" s="30">
        <v>0</v>
      </c>
      <c r="G17" s="4"/>
      <c r="H17" s="30">
        <v>306248731</v>
      </c>
      <c r="I17" s="4"/>
      <c r="J17" s="30">
        <v>306248731</v>
      </c>
      <c r="K17" s="4"/>
      <c r="L17" s="30">
        <v>0</v>
      </c>
      <c r="M17" s="4"/>
      <c r="N17" s="30">
        <v>0</v>
      </c>
      <c r="O17" s="4"/>
      <c r="P17" s="30">
        <v>348501923</v>
      </c>
      <c r="Q17" s="4"/>
      <c r="R17" s="30">
        <v>348501923</v>
      </c>
    </row>
    <row r="18" spans="2:18" ht="21.75" x14ac:dyDescent="0.6">
      <c r="B18" s="4" t="s">
        <v>179</v>
      </c>
      <c r="C18" s="4"/>
      <c r="D18" s="30">
        <v>0</v>
      </c>
      <c r="E18" s="4"/>
      <c r="F18" s="30">
        <v>0</v>
      </c>
      <c r="G18" s="4"/>
      <c r="H18" s="30">
        <v>0</v>
      </c>
      <c r="I18" s="4"/>
      <c r="J18" s="30">
        <v>0</v>
      </c>
      <c r="K18" s="4"/>
      <c r="L18" s="30">
        <v>0</v>
      </c>
      <c r="M18" s="4"/>
      <c r="N18" s="30">
        <v>0</v>
      </c>
      <c r="O18" s="4"/>
      <c r="P18" s="30">
        <v>279378269</v>
      </c>
      <c r="Q18" s="4"/>
      <c r="R18" s="30">
        <v>279378269</v>
      </c>
    </row>
    <row r="19" spans="2:18" ht="21.75" x14ac:dyDescent="0.6">
      <c r="B19" s="4" t="s">
        <v>201</v>
      </c>
      <c r="C19" s="4"/>
      <c r="D19" s="30">
        <v>0</v>
      </c>
      <c r="E19" s="4"/>
      <c r="F19" s="30">
        <v>158626425</v>
      </c>
      <c r="G19" s="4"/>
      <c r="H19" s="30">
        <v>0</v>
      </c>
      <c r="I19" s="4"/>
      <c r="J19" s="30">
        <v>158626425</v>
      </c>
      <c r="K19" s="4"/>
      <c r="L19" s="30">
        <v>0</v>
      </c>
      <c r="M19" s="4"/>
      <c r="N19" s="30">
        <v>158626425</v>
      </c>
      <c r="O19" s="4"/>
      <c r="P19" s="30">
        <v>0</v>
      </c>
      <c r="Q19" s="4"/>
      <c r="R19" s="30">
        <v>158626425</v>
      </c>
    </row>
    <row r="20" spans="2:18" ht="21.75" x14ac:dyDescent="0.6">
      <c r="B20" s="4" t="s">
        <v>180</v>
      </c>
      <c r="C20" s="4"/>
      <c r="D20" s="30">
        <v>0</v>
      </c>
      <c r="E20" s="4"/>
      <c r="F20" s="30">
        <v>0</v>
      </c>
      <c r="G20" s="4"/>
      <c r="H20" s="30">
        <v>0</v>
      </c>
      <c r="I20" s="4"/>
      <c r="J20" s="30">
        <v>0</v>
      </c>
      <c r="K20" s="4"/>
      <c r="L20" s="30">
        <v>0</v>
      </c>
      <c r="M20" s="4"/>
      <c r="N20" s="30">
        <v>0</v>
      </c>
      <c r="O20" s="4"/>
      <c r="P20" s="30">
        <v>73248770</v>
      </c>
      <c r="Q20" s="4"/>
      <c r="R20" s="30">
        <v>73248770</v>
      </c>
    </row>
    <row r="21" spans="2:18" ht="21.75" x14ac:dyDescent="0.6">
      <c r="B21" s="4" t="s">
        <v>147</v>
      </c>
      <c r="C21" s="4"/>
      <c r="D21" s="30">
        <v>0</v>
      </c>
      <c r="E21" s="4"/>
      <c r="F21" s="30">
        <v>0</v>
      </c>
      <c r="G21" s="4"/>
      <c r="H21" s="30">
        <v>21485668</v>
      </c>
      <c r="I21" s="4"/>
      <c r="J21" s="30">
        <v>21485668</v>
      </c>
      <c r="K21" s="4"/>
      <c r="L21" s="30">
        <v>0</v>
      </c>
      <c r="M21" s="4"/>
      <c r="N21" s="30">
        <v>0</v>
      </c>
      <c r="O21" s="4"/>
      <c r="P21" s="30">
        <v>21485668</v>
      </c>
      <c r="Q21" s="4"/>
      <c r="R21" s="30">
        <v>21485668</v>
      </c>
    </row>
    <row r="22" spans="2:18" ht="21.75" x14ac:dyDescent="0.6">
      <c r="B22" s="4" t="s">
        <v>141</v>
      </c>
      <c r="C22" s="4"/>
      <c r="D22" s="30">
        <v>0</v>
      </c>
      <c r="E22" s="4"/>
      <c r="F22" s="30">
        <v>0</v>
      </c>
      <c r="G22" s="4"/>
      <c r="H22" s="30">
        <v>0</v>
      </c>
      <c r="I22" s="4"/>
      <c r="J22" s="30">
        <v>0</v>
      </c>
      <c r="K22" s="4"/>
      <c r="L22" s="30">
        <v>0</v>
      </c>
      <c r="M22" s="4"/>
      <c r="N22" s="30">
        <v>0</v>
      </c>
      <c r="O22" s="4"/>
      <c r="P22" s="30">
        <v>18279005</v>
      </c>
      <c r="Q22" s="4"/>
      <c r="R22" s="30">
        <v>18279005</v>
      </c>
    </row>
    <row r="23" spans="2:18" ht="21.75" x14ac:dyDescent="0.6">
      <c r="B23" s="4" t="s">
        <v>204</v>
      </c>
      <c r="C23" s="4"/>
      <c r="D23" s="30">
        <v>0</v>
      </c>
      <c r="E23" s="4"/>
      <c r="F23" s="30">
        <v>9720614</v>
      </c>
      <c r="G23" s="4"/>
      <c r="H23" s="30">
        <v>-22365</v>
      </c>
      <c r="I23" s="4"/>
      <c r="J23" s="30">
        <v>9698249</v>
      </c>
      <c r="K23" s="4"/>
      <c r="L23" s="30">
        <v>0</v>
      </c>
      <c r="M23" s="4"/>
      <c r="N23" s="30">
        <v>9720614</v>
      </c>
      <c r="O23" s="4"/>
      <c r="P23" s="30">
        <v>-22365</v>
      </c>
      <c r="Q23" s="4"/>
      <c r="R23" s="30">
        <v>9698249</v>
      </c>
    </row>
    <row r="24" spans="2:18" ht="21.75" x14ac:dyDescent="0.6">
      <c r="B24" s="4" t="s">
        <v>210</v>
      </c>
      <c r="C24" s="4"/>
      <c r="D24" s="30">
        <v>0</v>
      </c>
      <c r="E24" s="4"/>
      <c r="F24" s="30">
        <v>0</v>
      </c>
      <c r="G24" s="4"/>
      <c r="H24" s="30">
        <v>3268392</v>
      </c>
      <c r="I24" s="4"/>
      <c r="J24" s="30">
        <v>3268392</v>
      </c>
      <c r="K24" s="4"/>
      <c r="L24" s="30">
        <v>0</v>
      </c>
      <c r="M24" s="4"/>
      <c r="N24" s="30">
        <v>0</v>
      </c>
      <c r="O24" s="4"/>
      <c r="P24" s="30">
        <v>3268392</v>
      </c>
      <c r="Q24" s="4"/>
      <c r="R24" s="30">
        <v>3268392</v>
      </c>
    </row>
    <row r="25" spans="2:18" ht="21.75" x14ac:dyDescent="0.6">
      <c r="B25" s="4" t="s">
        <v>207</v>
      </c>
      <c r="C25" s="4"/>
      <c r="D25" s="30">
        <v>0</v>
      </c>
      <c r="E25" s="4"/>
      <c r="F25" s="30">
        <v>0</v>
      </c>
      <c r="G25" s="4"/>
      <c r="H25" s="30">
        <v>527071</v>
      </c>
      <c r="I25" s="4"/>
      <c r="J25" s="30">
        <v>527071</v>
      </c>
      <c r="K25" s="4"/>
      <c r="L25" s="30">
        <v>0</v>
      </c>
      <c r="M25" s="4"/>
      <c r="N25" s="30">
        <v>0</v>
      </c>
      <c r="O25" s="4"/>
      <c r="P25" s="30">
        <v>527071</v>
      </c>
      <c r="Q25" s="4"/>
      <c r="R25" s="30">
        <v>527071</v>
      </c>
    </row>
    <row r="26" spans="2:18" ht="21.75" x14ac:dyDescent="0.6">
      <c r="B26" s="4" t="s">
        <v>187</v>
      </c>
      <c r="C26" s="4"/>
      <c r="D26" s="30">
        <v>0</v>
      </c>
      <c r="E26" s="4"/>
      <c r="F26" s="30">
        <v>0</v>
      </c>
      <c r="G26" s="4"/>
      <c r="H26" s="30">
        <v>0</v>
      </c>
      <c r="I26" s="4"/>
      <c r="J26" s="30">
        <v>0</v>
      </c>
      <c r="K26" s="4"/>
      <c r="L26" s="30">
        <v>0</v>
      </c>
      <c r="M26" s="4"/>
      <c r="N26" s="30">
        <v>0</v>
      </c>
      <c r="O26" s="4"/>
      <c r="P26" s="30">
        <v>260499</v>
      </c>
      <c r="Q26" s="4"/>
      <c r="R26" s="30">
        <v>260499</v>
      </c>
    </row>
    <row r="27" spans="2:18" ht="21.75" x14ac:dyDescent="0.6">
      <c r="B27" s="4"/>
      <c r="C27" s="4"/>
      <c r="D27" s="30"/>
      <c r="E27" s="4"/>
      <c r="F27" s="30"/>
      <c r="G27" s="4"/>
      <c r="H27" s="30"/>
      <c r="I27" s="4"/>
      <c r="J27" s="30"/>
      <c r="K27" s="4"/>
      <c r="L27" s="30"/>
      <c r="M27" s="4"/>
      <c r="N27" s="30"/>
      <c r="O27" s="4"/>
      <c r="P27" s="30"/>
      <c r="Q27" s="4"/>
      <c r="R27" s="30"/>
    </row>
    <row r="28" spans="2:18" ht="24.75" thickBot="1" x14ac:dyDescent="0.65">
      <c r="B28" s="27" t="s">
        <v>88</v>
      </c>
      <c r="D28" s="10">
        <f>SUM(D9:D26)</f>
        <v>1809836232</v>
      </c>
      <c r="E28" s="2"/>
      <c r="F28" s="10">
        <f>SUM(F9:F26)</f>
        <v>280627206</v>
      </c>
      <c r="G28" s="2"/>
      <c r="H28" s="10">
        <f>SUM(H9:H26)</f>
        <v>1159313625</v>
      </c>
      <c r="I28" s="2"/>
      <c r="J28" s="10">
        <f>SUM(J9:J26)</f>
        <v>3249777063</v>
      </c>
      <c r="K28" s="2"/>
      <c r="L28" s="10">
        <f>SUM(L9:L26)</f>
        <v>6604651945</v>
      </c>
      <c r="M28" s="2"/>
      <c r="N28" s="10">
        <f>SUM(N9:N26)</f>
        <v>4935017154</v>
      </c>
      <c r="O28" s="2"/>
      <c r="P28" s="10">
        <f>SUM(P9:P26)</f>
        <v>2620433415</v>
      </c>
      <c r="Q28" s="2"/>
      <c r="R28" s="10">
        <f>SUM(R9:R26)</f>
        <v>14160102514</v>
      </c>
    </row>
    <row r="29" spans="2:18" ht="21.75" thickTop="1" x14ac:dyDescent="0.6"/>
    <row r="30" spans="2:18" ht="30" x14ac:dyDescent="0.75">
      <c r="J30" s="62">
        <v>14</v>
      </c>
    </row>
  </sheetData>
  <sortState xmlns:xlrd2="http://schemas.microsoft.com/office/spreadsheetml/2017/richdata2" ref="B9:R26">
    <sortCondition descending="1" ref="R9:R26"/>
  </sortState>
  <mergeCells count="14">
    <mergeCell ref="B2:P2"/>
    <mergeCell ref="B3:P3"/>
    <mergeCell ref="B4:P4"/>
    <mergeCell ref="L8"/>
    <mergeCell ref="N8"/>
    <mergeCell ref="P8"/>
    <mergeCell ref="R8"/>
    <mergeCell ref="L7:R7"/>
    <mergeCell ref="B7:B8"/>
    <mergeCell ref="D8"/>
    <mergeCell ref="F8"/>
    <mergeCell ref="H8"/>
    <mergeCell ref="J8"/>
    <mergeCell ref="D7:J7"/>
  </mergeCells>
  <printOptions horizontalCentered="1" verticalCentered="1"/>
  <pageMargins left="0.25" right="0.25" top="0.75" bottom="0.75" header="0.3" footer="0.3"/>
  <pageSetup paperSize="9" scale="67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32"/>
  <sheetViews>
    <sheetView rightToLeft="1" view="pageBreakPreview" zoomScale="60" zoomScaleNormal="100" workbookViewId="0">
      <selection activeCell="A29" sqref="A29:XFD29"/>
    </sheetView>
  </sheetViews>
  <sheetFormatPr defaultRowHeight="21.75" customHeight="1" x14ac:dyDescent="0.55000000000000004"/>
  <cols>
    <col min="1" max="1" width="3" style="2" customWidth="1"/>
    <col min="2" max="2" width="52.85546875" style="2" customWidth="1"/>
    <col min="3" max="3" width="1" style="2" customWidth="1"/>
    <col min="4" max="4" width="22" style="2" bestFit="1" customWidth="1"/>
    <col min="5" max="5" width="1" style="2" customWidth="1"/>
    <col min="6" max="6" width="18.140625" style="2" customWidth="1"/>
    <col min="7" max="7" width="1" style="2" customWidth="1"/>
    <col min="8" max="8" width="18.28515625" style="2" customWidth="1"/>
    <col min="9" max="9" width="1" style="2" customWidth="1"/>
    <col min="10" max="10" width="18.4257812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31.5" customHeight="1" x14ac:dyDescent="0.55000000000000004">
      <c r="B2" s="107" t="s">
        <v>136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</row>
    <row r="3" spans="2:28" ht="31.5" customHeight="1" x14ac:dyDescent="0.55000000000000004">
      <c r="B3" s="107" t="s">
        <v>49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</row>
    <row r="4" spans="2:28" ht="31.5" customHeight="1" x14ac:dyDescent="0.55000000000000004">
      <c r="B4" s="107" t="s">
        <v>192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</row>
    <row r="5" spans="2:28" ht="73.5" customHeight="1" x14ac:dyDescent="0.55000000000000004"/>
    <row r="6" spans="2:28" ht="30" x14ac:dyDescent="0.55000000000000004">
      <c r="B6" s="14" t="s">
        <v>129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21.75" customHeight="1" x14ac:dyDescent="0.55000000000000004">
      <c r="B8" s="111" t="s">
        <v>79</v>
      </c>
      <c r="C8" s="111" t="s">
        <v>79</v>
      </c>
      <c r="D8" s="111" t="s">
        <v>79</v>
      </c>
      <c r="F8" s="111" t="s">
        <v>51</v>
      </c>
      <c r="G8" s="111" t="s">
        <v>51</v>
      </c>
      <c r="H8" s="111" t="s">
        <v>51</v>
      </c>
      <c r="J8" s="111" t="s">
        <v>52</v>
      </c>
      <c r="K8" s="111" t="s">
        <v>52</v>
      </c>
      <c r="L8" s="111" t="s">
        <v>52</v>
      </c>
    </row>
    <row r="9" spans="2:28" s="46" customFormat="1" ht="50.25" customHeight="1" x14ac:dyDescent="0.6">
      <c r="B9" s="140" t="s">
        <v>80</v>
      </c>
      <c r="D9" s="140" t="s">
        <v>41</v>
      </c>
      <c r="F9" s="140" t="s">
        <v>81</v>
      </c>
      <c r="H9" s="140" t="s">
        <v>82</v>
      </c>
      <c r="J9" s="140" t="s">
        <v>81</v>
      </c>
      <c r="L9" s="140" t="s">
        <v>82</v>
      </c>
    </row>
    <row r="10" spans="2:28" s="4" customFormat="1" ht="21.75" customHeight="1" x14ac:dyDescent="0.55000000000000004">
      <c r="B10" s="51" t="s">
        <v>148</v>
      </c>
      <c r="D10" s="78" t="s">
        <v>58</v>
      </c>
      <c r="F10" s="59">
        <v>1972602736</v>
      </c>
      <c r="H10" s="51" t="s">
        <v>58</v>
      </c>
      <c r="J10" s="59">
        <v>13244514080</v>
      </c>
      <c r="L10" s="51" t="s">
        <v>58</v>
      </c>
    </row>
    <row r="11" spans="2:28" s="4" customFormat="1" ht="21.75" customHeight="1" x14ac:dyDescent="0.55000000000000004">
      <c r="B11" s="4" t="s">
        <v>150</v>
      </c>
      <c r="D11" s="77" t="s">
        <v>58</v>
      </c>
      <c r="F11" s="30">
        <v>0</v>
      </c>
      <c r="H11" s="4" t="s">
        <v>58</v>
      </c>
      <c r="J11" s="30">
        <v>1489757256</v>
      </c>
    </row>
    <row r="12" spans="2:28" s="4" customFormat="1" ht="21.75" customHeight="1" x14ac:dyDescent="0.55000000000000004">
      <c r="B12" s="4" t="s">
        <v>114</v>
      </c>
      <c r="D12" s="77" t="s">
        <v>151</v>
      </c>
      <c r="F12" s="30">
        <v>141219246</v>
      </c>
      <c r="H12" s="4" t="s">
        <v>58</v>
      </c>
      <c r="J12" s="30">
        <v>1025156210</v>
      </c>
    </row>
    <row r="13" spans="2:28" s="4" customFormat="1" ht="21.75" customHeight="1" x14ac:dyDescent="0.55000000000000004">
      <c r="B13" s="4" t="s">
        <v>153</v>
      </c>
      <c r="D13" s="77" t="s">
        <v>154</v>
      </c>
      <c r="F13" s="30">
        <v>28432881</v>
      </c>
      <c r="H13" s="4" t="s">
        <v>58</v>
      </c>
      <c r="J13" s="30">
        <v>806295893</v>
      </c>
    </row>
    <row r="14" spans="2:28" s="4" customFormat="1" ht="21.75" customHeight="1" x14ac:dyDescent="0.55000000000000004">
      <c r="B14" s="4" t="s">
        <v>212</v>
      </c>
      <c r="D14" s="77" t="s">
        <v>58</v>
      </c>
      <c r="F14" s="30">
        <v>789041088</v>
      </c>
      <c r="H14" s="4" t="s">
        <v>58</v>
      </c>
      <c r="J14" s="30">
        <v>789041088</v>
      </c>
    </row>
    <row r="15" spans="2:28" s="4" customFormat="1" ht="21.75" customHeight="1" x14ac:dyDescent="0.55000000000000004">
      <c r="B15" s="4" t="s">
        <v>214</v>
      </c>
      <c r="D15" s="77" t="s">
        <v>58</v>
      </c>
      <c r="F15" s="30">
        <v>749589040</v>
      </c>
      <c r="H15" s="4" t="s">
        <v>58</v>
      </c>
      <c r="J15" s="30">
        <v>749589040</v>
      </c>
    </row>
    <row r="16" spans="2:28" s="4" customFormat="1" ht="21.75" customHeight="1" x14ac:dyDescent="0.55000000000000004">
      <c r="B16" s="4" t="s">
        <v>216</v>
      </c>
      <c r="D16" s="77" t="s">
        <v>58</v>
      </c>
      <c r="F16" s="30">
        <v>749589040</v>
      </c>
      <c r="H16" s="4" t="s">
        <v>58</v>
      </c>
      <c r="J16" s="30">
        <v>749589040</v>
      </c>
    </row>
    <row r="17" spans="2:12" s="4" customFormat="1" ht="21.75" customHeight="1" x14ac:dyDescent="0.55000000000000004">
      <c r="B17" s="4" t="s">
        <v>114</v>
      </c>
      <c r="D17" s="77" t="s">
        <v>156</v>
      </c>
      <c r="F17" s="30">
        <v>9020822</v>
      </c>
      <c r="H17" s="4" t="s">
        <v>58</v>
      </c>
      <c r="J17" s="30">
        <v>291017928</v>
      </c>
    </row>
    <row r="18" spans="2:12" s="4" customFormat="1" ht="21.75" customHeight="1" x14ac:dyDescent="0.55000000000000004">
      <c r="B18" s="4" t="s">
        <v>220</v>
      </c>
      <c r="D18" s="77" t="s">
        <v>58</v>
      </c>
      <c r="F18" s="30">
        <v>281095890</v>
      </c>
      <c r="H18" s="4" t="s">
        <v>58</v>
      </c>
      <c r="J18" s="30">
        <v>281095890</v>
      </c>
      <c r="L18" s="4" t="s">
        <v>58</v>
      </c>
    </row>
    <row r="19" spans="2:12" s="4" customFormat="1" ht="21.75" customHeight="1" x14ac:dyDescent="0.55000000000000004">
      <c r="B19" s="4" t="s">
        <v>219</v>
      </c>
      <c r="D19" s="77" t="s">
        <v>58</v>
      </c>
      <c r="F19" s="30">
        <v>234246575</v>
      </c>
      <c r="H19" s="4" t="s">
        <v>58</v>
      </c>
      <c r="J19" s="30">
        <v>234246575</v>
      </c>
      <c r="L19" s="4" t="s">
        <v>58</v>
      </c>
    </row>
    <row r="20" spans="2:12" s="4" customFormat="1" ht="21.75" customHeight="1" x14ac:dyDescent="0.55000000000000004">
      <c r="B20" s="4" t="s">
        <v>118</v>
      </c>
      <c r="D20" s="77" t="s">
        <v>158</v>
      </c>
      <c r="F20" s="30">
        <v>5440190</v>
      </c>
      <c r="H20" s="4" t="s">
        <v>58</v>
      </c>
      <c r="J20" s="30">
        <v>178898063</v>
      </c>
      <c r="L20" s="4" t="s">
        <v>58</v>
      </c>
    </row>
    <row r="21" spans="2:12" s="4" customFormat="1" ht="21.75" customHeight="1" x14ac:dyDescent="0.55000000000000004">
      <c r="B21" s="4" t="s">
        <v>218</v>
      </c>
      <c r="D21" s="77" t="s">
        <v>58</v>
      </c>
      <c r="F21" s="30">
        <v>147945204</v>
      </c>
      <c r="H21" s="4" t="s">
        <v>58</v>
      </c>
      <c r="J21" s="30">
        <v>147945204</v>
      </c>
      <c r="L21" s="4" t="s">
        <v>58</v>
      </c>
    </row>
    <row r="22" spans="2:12" s="4" customFormat="1" ht="21.75" customHeight="1" x14ac:dyDescent="0.55000000000000004">
      <c r="B22" s="4" t="s">
        <v>114</v>
      </c>
      <c r="D22" s="77" t="s">
        <v>165</v>
      </c>
      <c r="F22" s="30">
        <v>7064</v>
      </c>
      <c r="H22" s="4" t="s">
        <v>58</v>
      </c>
      <c r="J22" s="30">
        <v>23643344</v>
      </c>
      <c r="L22" s="4" t="s">
        <v>58</v>
      </c>
    </row>
    <row r="23" spans="2:12" s="4" customFormat="1" ht="21.75" customHeight="1" x14ac:dyDescent="0.55000000000000004">
      <c r="B23" s="4" t="s">
        <v>118</v>
      </c>
      <c r="D23" s="77" t="s">
        <v>188</v>
      </c>
      <c r="F23" s="30">
        <v>2621</v>
      </c>
      <c r="H23" s="4" t="s">
        <v>58</v>
      </c>
      <c r="J23" s="30">
        <v>2341178</v>
      </c>
      <c r="L23" s="4" t="s">
        <v>58</v>
      </c>
    </row>
    <row r="24" spans="2:12" s="4" customFormat="1" ht="21.75" customHeight="1" x14ac:dyDescent="0.55000000000000004">
      <c r="B24" s="4" t="s">
        <v>119</v>
      </c>
      <c r="D24" s="77" t="s">
        <v>161</v>
      </c>
      <c r="F24" s="30">
        <v>6629</v>
      </c>
      <c r="H24" s="4" t="s">
        <v>58</v>
      </c>
      <c r="J24" s="30">
        <v>340572</v>
      </c>
    </row>
    <row r="25" spans="2:12" s="4" customFormat="1" ht="21.75" customHeight="1" x14ac:dyDescent="0.55000000000000004">
      <c r="B25" s="4" t="s">
        <v>167</v>
      </c>
      <c r="D25" s="77" t="s">
        <v>168</v>
      </c>
      <c r="F25" s="30">
        <v>30448</v>
      </c>
      <c r="H25" s="4" t="s">
        <v>58</v>
      </c>
      <c r="J25" s="30">
        <v>146824</v>
      </c>
      <c r="L25" s="4" t="s">
        <v>58</v>
      </c>
    </row>
    <row r="26" spans="2:12" s="4" customFormat="1" ht="21.75" customHeight="1" x14ac:dyDescent="0.55000000000000004">
      <c r="B26" s="4" t="s">
        <v>114</v>
      </c>
      <c r="D26" s="77" t="s">
        <v>170</v>
      </c>
      <c r="F26" s="30">
        <v>29584</v>
      </c>
      <c r="H26" s="4" t="s">
        <v>58</v>
      </c>
      <c r="J26" s="30">
        <v>121294</v>
      </c>
      <c r="L26" s="4" t="s">
        <v>58</v>
      </c>
    </row>
    <row r="27" spans="2:12" s="4" customFormat="1" ht="21.75" customHeight="1" x14ac:dyDescent="0.55000000000000004">
      <c r="B27" s="4" t="s">
        <v>159</v>
      </c>
      <c r="D27" s="77" t="s">
        <v>160</v>
      </c>
      <c r="F27" s="30">
        <v>2502</v>
      </c>
      <c r="H27" s="4" t="s">
        <v>58</v>
      </c>
      <c r="J27" s="30">
        <v>106418</v>
      </c>
      <c r="L27" s="4" t="s">
        <v>58</v>
      </c>
    </row>
    <row r="28" spans="2:12" s="4" customFormat="1" ht="21.75" customHeight="1" x14ac:dyDescent="0.55000000000000004">
      <c r="B28" s="4" t="s">
        <v>117</v>
      </c>
      <c r="D28" s="77" t="s">
        <v>171</v>
      </c>
      <c r="F28" s="30">
        <v>0</v>
      </c>
      <c r="H28" s="4" t="s">
        <v>58</v>
      </c>
      <c r="J28" s="30">
        <v>4109</v>
      </c>
      <c r="L28" s="4" t="s">
        <v>58</v>
      </c>
    </row>
    <row r="29" spans="2:12" s="4" customFormat="1" ht="21.75" customHeight="1" x14ac:dyDescent="0.55000000000000004">
      <c r="D29" s="77"/>
      <c r="F29" s="30"/>
      <c r="J29" s="30"/>
    </row>
    <row r="30" spans="2:12" ht="21.75" customHeight="1" thickBot="1" x14ac:dyDescent="0.6">
      <c r="B30" s="141" t="s">
        <v>88</v>
      </c>
      <c r="C30" s="141"/>
      <c r="D30" s="141"/>
      <c r="F30" s="10">
        <f>SUM(F10:F28)</f>
        <v>5108301560</v>
      </c>
      <c r="H30" s="33"/>
      <c r="J30" s="10">
        <f>SUM(J10:J28)</f>
        <v>20013850006</v>
      </c>
      <c r="L30" s="33"/>
    </row>
    <row r="31" spans="2:12" ht="21.75" customHeight="1" thickTop="1" x14ac:dyDescent="0.55000000000000004"/>
    <row r="32" spans="2:12" ht="30" x14ac:dyDescent="0.75">
      <c r="F32" s="65">
        <v>15</v>
      </c>
    </row>
  </sheetData>
  <sortState xmlns:xlrd2="http://schemas.microsoft.com/office/spreadsheetml/2017/richdata2" ref="B10:L28">
    <sortCondition descending="1" ref="J10:J28"/>
  </sortState>
  <mergeCells count="13">
    <mergeCell ref="B2:L2"/>
    <mergeCell ref="B3:L3"/>
    <mergeCell ref="B4:L4"/>
    <mergeCell ref="B30:D30"/>
    <mergeCell ref="J9"/>
    <mergeCell ref="L9"/>
    <mergeCell ref="J8:L8"/>
    <mergeCell ref="B9"/>
    <mergeCell ref="D9"/>
    <mergeCell ref="B8:D8"/>
    <mergeCell ref="F9"/>
    <mergeCell ref="H9"/>
    <mergeCell ref="F8:H8"/>
  </mergeCells>
  <printOptions horizontalCentered="1" verticalCentered="1"/>
  <pageMargins left="0.7" right="0.7" top="0.75" bottom="0.75" header="0.3" footer="0.3"/>
  <pageSetup paperSize="9" scale="6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AB18"/>
  <sheetViews>
    <sheetView rightToLeft="1" view="pageBreakPreview" zoomScale="60" zoomScaleNormal="100" workbookViewId="0">
      <selection activeCell="B10" sqref="B10:F12"/>
    </sheetView>
  </sheetViews>
  <sheetFormatPr defaultRowHeight="21" x14ac:dyDescent="0.55000000000000004"/>
  <cols>
    <col min="1" max="1" width="3" style="2" customWidth="1"/>
    <col min="2" max="2" width="47.85546875" style="2" customWidth="1"/>
    <col min="3" max="3" width="1" style="2" customWidth="1"/>
    <col min="4" max="4" width="13.7109375" style="2" bestFit="1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07" t="s">
        <v>136</v>
      </c>
      <c r="C2" s="107"/>
      <c r="D2" s="107"/>
      <c r="E2" s="107"/>
      <c r="F2" s="107"/>
    </row>
    <row r="3" spans="2:28" ht="30" x14ac:dyDescent="0.55000000000000004">
      <c r="B3" s="107" t="s">
        <v>49</v>
      </c>
      <c r="C3" s="107"/>
      <c r="D3" s="107"/>
      <c r="E3" s="107"/>
      <c r="F3" s="107"/>
    </row>
    <row r="4" spans="2:28" ht="30" x14ac:dyDescent="0.55000000000000004">
      <c r="B4" s="107" t="s">
        <v>192</v>
      </c>
      <c r="C4" s="107"/>
      <c r="D4" s="107"/>
      <c r="E4" s="107"/>
      <c r="F4" s="107"/>
    </row>
    <row r="5" spans="2:28" ht="125.25" customHeight="1" x14ac:dyDescent="0.55000000000000004"/>
    <row r="6" spans="2:28" s="27" customFormat="1" ht="24" x14ac:dyDescent="0.6">
      <c r="B6" s="70" t="s">
        <v>130</v>
      </c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32" t="s">
        <v>83</v>
      </c>
      <c r="D8" s="107" t="s">
        <v>51</v>
      </c>
      <c r="F8" s="107" t="s">
        <v>193</v>
      </c>
    </row>
    <row r="9" spans="2:28" ht="30" x14ac:dyDescent="0.55000000000000004">
      <c r="B9" s="146" t="s">
        <v>83</v>
      </c>
      <c r="D9" s="147" t="s">
        <v>44</v>
      </c>
      <c r="F9" s="147" t="s">
        <v>44</v>
      </c>
    </row>
    <row r="10" spans="2:28" x14ac:dyDescent="0.55000000000000004">
      <c r="B10" s="2" t="s">
        <v>183</v>
      </c>
      <c r="D10" s="3">
        <v>0</v>
      </c>
      <c r="F10" s="3">
        <v>20457110</v>
      </c>
    </row>
    <row r="11" spans="2:28" x14ac:dyDescent="0.55000000000000004">
      <c r="B11" s="2" t="s">
        <v>184</v>
      </c>
      <c r="D11" s="3">
        <v>0</v>
      </c>
      <c r="F11" s="3">
        <v>15826783</v>
      </c>
    </row>
    <row r="12" spans="2:28" x14ac:dyDescent="0.55000000000000004">
      <c r="B12" s="2" t="s">
        <v>84</v>
      </c>
      <c r="D12" s="3">
        <v>1074447</v>
      </c>
      <c r="F12" s="3">
        <v>-127950713</v>
      </c>
    </row>
    <row r="13" spans="2:28" x14ac:dyDescent="0.55000000000000004">
      <c r="D13" s="3"/>
      <c r="F13" s="3"/>
    </row>
    <row r="14" spans="2:28" ht="21.75" thickBot="1" x14ac:dyDescent="0.6">
      <c r="B14" s="33" t="s">
        <v>88</v>
      </c>
      <c r="D14" s="10">
        <f>SUM(D10:D12)</f>
        <v>1074447</v>
      </c>
      <c r="F14" s="10">
        <f>SUM(F10:F12)</f>
        <v>-91666820</v>
      </c>
    </row>
    <row r="15" spans="2:28" ht="21.75" thickTop="1" x14ac:dyDescent="0.55000000000000004"/>
    <row r="16" spans="2:28" ht="85.5" customHeight="1" x14ac:dyDescent="0.55000000000000004"/>
    <row r="17" spans="1:6" ht="85.5" customHeight="1" x14ac:dyDescent="0.55000000000000004"/>
    <row r="18" spans="1:6" ht="30" x14ac:dyDescent="0.75">
      <c r="A18" s="145">
        <v>16</v>
      </c>
      <c r="B18" s="145"/>
      <c r="C18" s="145"/>
      <c r="D18" s="145"/>
      <c r="E18" s="145"/>
      <c r="F18" s="145"/>
    </row>
  </sheetData>
  <sortState xmlns:xlrd2="http://schemas.microsoft.com/office/spreadsheetml/2017/richdata2" ref="B10:F12">
    <sortCondition descending="1" ref="F10:F12"/>
  </sortState>
  <mergeCells count="9">
    <mergeCell ref="A18:F18"/>
    <mergeCell ref="B2:F2"/>
    <mergeCell ref="B3:F3"/>
    <mergeCell ref="B4:F4"/>
    <mergeCell ref="B8:B9"/>
    <mergeCell ref="D9"/>
    <mergeCell ref="D8"/>
    <mergeCell ref="F9"/>
    <mergeCell ref="F8"/>
  </mergeCells>
  <printOptions horizontalCentered="1" verticalCentere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9DB1E-9FF4-417D-8220-0B8DFEE18140}">
  <sheetPr>
    <pageSetUpPr fitToPage="1"/>
  </sheetPr>
  <dimension ref="C2:Q21"/>
  <sheetViews>
    <sheetView rightToLeft="1" view="pageBreakPreview" zoomScale="85" zoomScaleNormal="85" zoomScaleSheetLayoutView="85" workbookViewId="0">
      <selection activeCell="Q6" sqref="Q6"/>
    </sheetView>
  </sheetViews>
  <sheetFormatPr defaultRowHeight="21" x14ac:dyDescent="0.55000000000000004"/>
  <cols>
    <col min="1" max="1" width="2.5703125" style="2" customWidth="1"/>
    <col min="2" max="2" width="1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0.42578125" style="2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19.28515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07" t="s">
        <v>136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</row>
    <row r="3" spans="3:17" ht="30" x14ac:dyDescent="0.55000000000000004">
      <c r="C3" s="107" t="s">
        <v>0</v>
      </c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</row>
    <row r="4" spans="3:17" ht="30" x14ac:dyDescent="0.55000000000000004">
      <c r="C4" s="107" t="s">
        <v>192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61" t="s">
        <v>89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08" t="s">
        <v>97</v>
      </c>
      <c r="D9" s="109" t="s">
        <v>185</v>
      </c>
      <c r="E9" s="109" t="s">
        <v>2</v>
      </c>
      <c r="F9" s="109" t="s">
        <v>2</v>
      </c>
      <c r="G9" s="109" t="s">
        <v>2</v>
      </c>
      <c r="I9" s="109" t="s">
        <v>3</v>
      </c>
      <c r="J9" s="109" t="s">
        <v>3</v>
      </c>
      <c r="K9" s="109" t="s">
        <v>3</v>
      </c>
      <c r="M9" s="109" t="s">
        <v>193</v>
      </c>
      <c r="N9" s="109" t="s">
        <v>4</v>
      </c>
      <c r="O9" s="109" t="s">
        <v>4</v>
      </c>
      <c r="P9" s="109" t="s">
        <v>4</v>
      </c>
      <c r="Q9" s="109" t="s">
        <v>4</v>
      </c>
    </row>
    <row r="10" spans="3:17" s="6" customFormat="1" ht="44.25" customHeight="1" x14ac:dyDescent="0.25">
      <c r="C10" s="108"/>
      <c r="D10" s="12"/>
      <c r="E10" s="110" t="s">
        <v>6</v>
      </c>
      <c r="F10" s="12"/>
      <c r="G10" s="110" t="s">
        <v>7</v>
      </c>
      <c r="I10" s="110" t="s">
        <v>98</v>
      </c>
      <c r="J10" s="12"/>
      <c r="K10" s="110" t="s">
        <v>99</v>
      </c>
      <c r="M10" s="110" t="s">
        <v>6</v>
      </c>
      <c r="N10" s="12"/>
      <c r="O10" s="110" t="s">
        <v>7</v>
      </c>
      <c r="Q10" s="112" t="s">
        <v>11</v>
      </c>
    </row>
    <row r="11" spans="3:17" s="6" customFormat="1" ht="39.75" customHeight="1" x14ac:dyDescent="0.25">
      <c r="C11" s="108"/>
      <c r="D11" s="11"/>
      <c r="E11" s="111" t="s">
        <v>6</v>
      </c>
      <c r="F11" s="11"/>
      <c r="G11" s="111" t="s">
        <v>7</v>
      </c>
      <c r="I11" s="111"/>
      <c r="J11" s="11"/>
      <c r="K11" s="111"/>
      <c r="M11" s="111" t="s">
        <v>6</v>
      </c>
      <c r="N11" s="11"/>
      <c r="O11" s="111" t="s">
        <v>7</v>
      </c>
      <c r="Q11" s="113" t="s">
        <v>11</v>
      </c>
    </row>
    <row r="12" spans="3:17" x14ac:dyDescent="0.55000000000000004">
      <c r="C12" s="47" t="s">
        <v>96</v>
      </c>
      <c r="E12" s="3">
        <f>'گواهی سپرده'!N18</f>
        <v>500000000000</v>
      </c>
      <c r="G12" s="3">
        <f>'گواهی سپرده'!P18</f>
        <v>500000000000</v>
      </c>
      <c r="I12" s="3">
        <f>'گواهی سپرده'!T18</f>
        <v>290000000000</v>
      </c>
      <c r="K12" s="3">
        <f>'گواهی سپرده'!X18</f>
        <v>500000000000</v>
      </c>
      <c r="M12" s="3">
        <f>'گواهی سپرده'!AB18</f>
        <v>290000000000</v>
      </c>
      <c r="O12" s="3">
        <f>'گواهی سپرده'!AD18</f>
        <v>290000000000</v>
      </c>
      <c r="Q12" s="8">
        <f>O12/$O$17</f>
        <v>0.52182815985467945</v>
      </c>
    </row>
    <row r="13" spans="3:17" x14ac:dyDescent="0.55000000000000004">
      <c r="C13" s="2" t="s">
        <v>93</v>
      </c>
      <c r="E13" s="3">
        <f>'اوراق مشارکت'!R28</f>
        <v>92984913944</v>
      </c>
      <c r="G13" s="3">
        <f>'اوراق مشارکت'!T28</f>
        <v>98315851458</v>
      </c>
      <c r="I13" s="3">
        <f>'اوراق مشارکت'!X28</f>
        <v>122346028934</v>
      </c>
      <c r="K13" s="3">
        <f>'اوراق مشارکت'!AB28</f>
        <v>39226008056</v>
      </c>
      <c r="M13" s="3">
        <f>'اوراق مشارکت'!AH28</f>
        <v>177383364044</v>
      </c>
      <c r="O13" s="3">
        <f>'اوراق مشارکت'!AJ28</f>
        <v>182634618611</v>
      </c>
      <c r="Q13" s="8">
        <f>O13/$O$17</f>
        <v>0.32863409295013557</v>
      </c>
    </row>
    <row r="14" spans="3:17" x14ac:dyDescent="0.55000000000000004">
      <c r="C14" s="2" t="s">
        <v>91</v>
      </c>
      <c r="E14" s="3">
        <f>سهام!G23</f>
        <v>69808152330</v>
      </c>
      <c r="G14" s="3">
        <f>سهام!I23</f>
        <v>63234402151.545006</v>
      </c>
      <c r="I14" s="3">
        <f>سهام!M23</f>
        <v>22367003776</v>
      </c>
      <c r="K14" s="3">
        <f>سهام!Q23</f>
        <v>0</v>
      </c>
      <c r="M14" s="3">
        <f>سهام!W23</f>
        <v>92175156106</v>
      </c>
      <c r="O14" s="3">
        <f>سهام!Y23</f>
        <v>82293309511.096497</v>
      </c>
      <c r="Q14" s="8">
        <f>O14/$O$17</f>
        <v>0.14807919403630024</v>
      </c>
    </row>
    <row r="15" spans="3:17" x14ac:dyDescent="0.55000000000000004">
      <c r="C15" s="2" t="s">
        <v>134</v>
      </c>
      <c r="E15" s="3">
        <f>سپرده!L22</f>
        <v>34667967323</v>
      </c>
      <c r="G15" s="3">
        <f>E15</f>
        <v>34667967323</v>
      </c>
      <c r="I15" s="3">
        <f>سپرده!N22</f>
        <v>1108874215390</v>
      </c>
      <c r="K15" s="3">
        <f>سپرده!P22</f>
        <v>1142731608565</v>
      </c>
      <c r="M15" s="3">
        <f>سپرده!R22</f>
        <v>810574148</v>
      </c>
      <c r="O15" s="3">
        <f>سپرده!R22</f>
        <v>810574148</v>
      </c>
      <c r="Q15" s="8">
        <f>O15/$O$17</f>
        <v>1.4585531588848777E-3</v>
      </c>
    </row>
    <row r="16" spans="3:17" x14ac:dyDescent="0.55000000000000004">
      <c r="C16" s="2" t="s">
        <v>92</v>
      </c>
      <c r="E16" s="3">
        <v>0</v>
      </c>
      <c r="G16" s="3">
        <v>0</v>
      </c>
      <c r="I16" s="3">
        <v>0</v>
      </c>
      <c r="K16" s="3">
        <v>0</v>
      </c>
      <c r="M16" s="3">
        <v>0</v>
      </c>
      <c r="O16" s="3">
        <v>0</v>
      </c>
      <c r="Q16" s="8">
        <f>O16/$O$17</f>
        <v>0</v>
      </c>
    </row>
    <row r="17" spans="3:17" ht="21.75" thickBot="1" x14ac:dyDescent="0.6">
      <c r="C17" s="2" t="s">
        <v>88</v>
      </c>
      <c r="D17" s="3">
        <f t="shared" ref="D17:P17" si="0">SUM(D12:D16)</f>
        <v>0</v>
      </c>
      <c r="E17" s="10">
        <f>SUM(E12:E16)</f>
        <v>697461033597</v>
      </c>
      <c r="F17" s="3">
        <f t="shared" si="0"/>
        <v>0</v>
      </c>
      <c r="G17" s="10">
        <f t="shared" si="0"/>
        <v>696218220932.54504</v>
      </c>
      <c r="H17" s="3">
        <f t="shared" si="0"/>
        <v>0</v>
      </c>
      <c r="I17" s="10">
        <f t="shared" si="0"/>
        <v>1543587248100</v>
      </c>
      <c r="J17" s="3">
        <f t="shared" si="0"/>
        <v>0</v>
      </c>
      <c r="K17" s="10">
        <f t="shared" si="0"/>
        <v>1681957616621</v>
      </c>
      <c r="L17" s="3">
        <f t="shared" si="0"/>
        <v>0</v>
      </c>
      <c r="M17" s="10">
        <f t="shared" si="0"/>
        <v>560369094298</v>
      </c>
      <c r="N17" s="3">
        <f t="shared" si="0"/>
        <v>0</v>
      </c>
      <c r="O17" s="10">
        <f>SUM(O12:O16)</f>
        <v>555738502270.09644</v>
      </c>
      <c r="P17" s="3">
        <f t="shared" si="0"/>
        <v>0</v>
      </c>
      <c r="Q17" s="34">
        <f t="shared" ref="Q17" si="1">O17/$O$17</f>
        <v>1</v>
      </c>
    </row>
    <row r="18" spans="3:17" ht="21.75" thickTop="1" x14ac:dyDescent="0.55000000000000004"/>
    <row r="21" spans="3:17" ht="30" x14ac:dyDescent="0.75">
      <c r="I21" s="62">
        <v>1</v>
      </c>
    </row>
  </sheetData>
  <sortState xmlns:xlrd2="http://schemas.microsoft.com/office/spreadsheetml/2017/richdata2" ref="C12:Q16">
    <sortCondition descending="1" ref="O12:O16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AA25"/>
  <sheetViews>
    <sheetView rightToLeft="1" view="pageBreakPreview" zoomScale="55" zoomScaleNormal="55" zoomScaleSheetLayoutView="55" workbookViewId="0">
      <selection activeCell="C2" sqref="C2:AA4"/>
    </sheetView>
  </sheetViews>
  <sheetFormatPr defaultRowHeight="33" x14ac:dyDescent="0.8"/>
  <cols>
    <col min="1" max="1" width="2.5703125" style="64" customWidth="1"/>
    <col min="2" max="2" width="1.28515625" style="64" customWidth="1"/>
    <col min="3" max="3" width="38.85546875" style="64" customWidth="1"/>
    <col min="4" max="4" width="1" style="64" customWidth="1"/>
    <col min="5" max="5" width="18.5703125" style="64" bestFit="1" customWidth="1"/>
    <col min="6" max="6" width="3.5703125" style="64" bestFit="1" customWidth="1"/>
    <col min="7" max="7" width="27.140625" style="64" bestFit="1" customWidth="1"/>
    <col min="8" max="8" width="3.5703125" style="64" bestFit="1" customWidth="1"/>
    <col min="9" max="9" width="29.28515625" style="64" bestFit="1" customWidth="1"/>
    <col min="10" max="10" width="3.5703125" style="64" bestFit="1" customWidth="1"/>
    <col min="11" max="11" width="16.5703125" style="64" bestFit="1" customWidth="1"/>
    <col min="12" max="12" width="3.5703125" style="64" bestFit="1" customWidth="1"/>
    <col min="13" max="13" width="25.28515625" style="64" bestFit="1" customWidth="1"/>
    <col min="14" max="14" width="3.5703125" style="64" bestFit="1" customWidth="1"/>
    <col min="15" max="15" width="18.5703125" style="64" bestFit="1" customWidth="1"/>
    <col min="16" max="16" width="3.5703125" style="64" bestFit="1" customWidth="1"/>
    <col min="17" max="17" width="25.28515625" style="64" bestFit="1" customWidth="1"/>
    <col min="18" max="18" width="3.5703125" style="64" bestFit="1" customWidth="1"/>
    <col min="19" max="19" width="18.5703125" style="64" bestFit="1" customWidth="1"/>
    <col min="20" max="20" width="3.5703125" style="64" bestFit="1" customWidth="1"/>
    <col min="21" max="21" width="16.5703125" style="64" bestFit="1" customWidth="1"/>
    <col min="22" max="22" width="3.5703125" style="64" bestFit="1" customWidth="1"/>
    <col min="23" max="23" width="27.140625" style="64" bestFit="1" customWidth="1"/>
    <col min="24" max="24" width="3.5703125" style="64" bestFit="1" customWidth="1"/>
    <col min="25" max="25" width="29.28515625" style="64" bestFit="1" customWidth="1"/>
    <col min="26" max="26" width="3.5703125" style="64" bestFit="1" customWidth="1"/>
    <col min="27" max="27" width="19.140625" style="93" customWidth="1"/>
    <col min="28" max="28" width="1" style="64" customWidth="1"/>
    <col min="29" max="29" width="9.140625" style="64" customWidth="1"/>
    <col min="30" max="16384" width="9.140625" style="64"/>
  </cols>
  <sheetData>
    <row r="2" spans="3:27" ht="44.25" x14ac:dyDescent="0.8">
      <c r="C2" s="118" t="s">
        <v>136</v>
      </c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3:27" ht="44.25" x14ac:dyDescent="0.8">
      <c r="C3" s="118" t="s">
        <v>0</v>
      </c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</row>
    <row r="4" spans="3:27" ht="44.25" x14ac:dyDescent="0.8">
      <c r="C4" s="118" t="s">
        <v>192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</row>
    <row r="5" spans="3:27" x14ac:dyDescent="0.8">
      <c r="C5" s="84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</row>
    <row r="6" spans="3:27" ht="44.25" x14ac:dyDescent="0.8">
      <c r="C6" s="105" t="s">
        <v>90</v>
      </c>
      <c r="D6" s="106"/>
      <c r="E6" s="106"/>
      <c r="F6" s="106"/>
      <c r="G6" s="106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</row>
    <row r="8" spans="3:27" s="86" customFormat="1" ht="34.5" customHeight="1" x14ac:dyDescent="0.25">
      <c r="C8" s="114" t="s">
        <v>1</v>
      </c>
      <c r="E8" s="117" t="s">
        <v>185</v>
      </c>
      <c r="F8" s="117" t="s">
        <v>2</v>
      </c>
      <c r="G8" s="117" t="s">
        <v>2</v>
      </c>
      <c r="H8" s="117" t="s">
        <v>2</v>
      </c>
      <c r="I8" s="117" t="s">
        <v>2</v>
      </c>
      <c r="J8" s="119"/>
      <c r="K8" s="117" t="s">
        <v>3</v>
      </c>
      <c r="L8" s="117" t="s">
        <v>3</v>
      </c>
      <c r="M8" s="117" t="s">
        <v>3</v>
      </c>
      <c r="N8" s="117" t="s">
        <v>3</v>
      </c>
      <c r="O8" s="117" t="s">
        <v>3</v>
      </c>
      <c r="P8" s="117" t="s">
        <v>3</v>
      </c>
      <c r="Q8" s="117" t="s">
        <v>3</v>
      </c>
      <c r="R8" s="119"/>
      <c r="S8" s="117" t="s">
        <v>193</v>
      </c>
      <c r="T8" s="117" t="s">
        <v>4</v>
      </c>
      <c r="U8" s="117" t="s">
        <v>4</v>
      </c>
      <c r="V8" s="117" t="s">
        <v>4</v>
      </c>
      <c r="W8" s="117" t="s">
        <v>4</v>
      </c>
      <c r="X8" s="117" t="s">
        <v>4</v>
      </c>
      <c r="Y8" s="117" t="s">
        <v>4</v>
      </c>
      <c r="Z8" s="117" t="s">
        <v>4</v>
      </c>
      <c r="AA8" s="117" t="s">
        <v>4</v>
      </c>
    </row>
    <row r="9" spans="3:27" s="86" customFormat="1" ht="44.25" customHeight="1" x14ac:dyDescent="0.25">
      <c r="C9" s="114" t="s">
        <v>1</v>
      </c>
      <c r="D9" s="119"/>
      <c r="E9" s="115" t="s">
        <v>5</v>
      </c>
      <c r="F9" s="120"/>
      <c r="G9" s="115" t="s">
        <v>6</v>
      </c>
      <c r="H9" s="87"/>
      <c r="I9" s="115" t="s">
        <v>7</v>
      </c>
      <c r="J9" s="119"/>
      <c r="K9" s="115" t="s">
        <v>8</v>
      </c>
      <c r="L9" s="115" t="s">
        <v>8</v>
      </c>
      <c r="M9" s="115" t="s">
        <v>8</v>
      </c>
      <c r="N9" s="87"/>
      <c r="O9" s="115" t="s">
        <v>9</v>
      </c>
      <c r="P9" s="115" t="s">
        <v>9</v>
      </c>
      <c r="Q9" s="115" t="s">
        <v>9</v>
      </c>
      <c r="R9" s="119"/>
      <c r="S9" s="115" t="s">
        <v>5</v>
      </c>
      <c r="T9" s="120"/>
      <c r="U9" s="115" t="s">
        <v>10</v>
      </c>
      <c r="V9" s="120"/>
      <c r="W9" s="115" t="s">
        <v>6</v>
      </c>
      <c r="X9" s="120"/>
      <c r="Y9" s="115" t="s">
        <v>7</v>
      </c>
      <c r="Z9" s="119"/>
      <c r="AA9" s="115" t="s">
        <v>11</v>
      </c>
    </row>
    <row r="10" spans="3:27" s="86" customFormat="1" ht="54" customHeight="1" x14ac:dyDescent="0.25">
      <c r="C10" s="114" t="s">
        <v>1</v>
      </c>
      <c r="D10" s="119"/>
      <c r="E10" s="116" t="s">
        <v>5</v>
      </c>
      <c r="F10" s="121"/>
      <c r="G10" s="116" t="s">
        <v>6</v>
      </c>
      <c r="H10" s="88"/>
      <c r="I10" s="116" t="s">
        <v>7</v>
      </c>
      <c r="J10" s="119"/>
      <c r="K10" s="116" t="s">
        <v>5</v>
      </c>
      <c r="L10" s="88"/>
      <c r="M10" s="116" t="s">
        <v>6</v>
      </c>
      <c r="N10" s="88"/>
      <c r="O10" s="116" t="s">
        <v>5</v>
      </c>
      <c r="P10" s="88"/>
      <c r="Q10" s="116" t="s">
        <v>12</v>
      </c>
      <c r="R10" s="119"/>
      <c r="S10" s="116" t="s">
        <v>5</v>
      </c>
      <c r="T10" s="121"/>
      <c r="U10" s="116" t="s">
        <v>10</v>
      </c>
      <c r="V10" s="121"/>
      <c r="W10" s="116" t="s">
        <v>6</v>
      </c>
      <c r="X10" s="121"/>
      <c r="Y10" s="116" t="s">
        <v>7</v>
      </c>
      <c r="Z10" s="119"/>
      <c r="AA10" s="116" t="s">
        <v>11</v>
      </c>
    </row>
    <row r="11" spans="3:27" x14ac:dyDescent="0.8">
      <c r="C11" s="89" t="s">
        <v>16</v>
      </c>
      <c r="E11" s="90">
        <v>2631126</v>
      </c>
      <c r="G11" s="90">
        <v>15527304195</v>
      </c>
      <c r="I11" s="90">
        <v>13888149949.593</v>
      </c>
      <c r="K11" s="90">
        <v>2274408</v>
      </c>
      <c r="M11" s="90">
        <v>11981963165</v>
      </c>
      <c r="O11" s="90">
        <v>0</v>
      </c>
      <c r="Q11" s="90">
        <v>0</v>
      </c>
      <c r="S11" s="90">
        <v>4905534</v>
      </c>
      <c r="U11" s="90">
        <v>5020</v>
      </c>
      <c r="W11" s="90">
        <v>27509267360</v>
      </c>
      <c r="Y11" s="90">
        <v>24479257284.953999</v>
      </c>
      <c r="AA11" s="91">
        <f>Y11/'سرمایه گذاری ها'!$O$17</f>
        <v>4.4048157874540694E-2</v>
      </c>
    </row>
    <row r="12" spans="3:27" x14ac:dyDescent="0.8">
      <c r="C12" s="64" t="s">
        <v>186</v>
      </c>
      <c r="E12" s="90">
        <v>1090460</v>
      </c>
      <c r="G12" s="90">
        <v>19912573565</v>
      </c>
      <c r="I12" s="90">
        <v>19435613710.59</v>
      </c>
      <c r="K12" s="90">
        <v>0</v>
      </c>
      <c r="M12" s="90">
        <v>0</v>
      </c>
      <c r="O12" s="90">
        <v>0</v>
      </c>
      <c r="Q12" s="90">
        <v>0</v>
      </c>
      <c r="S12" s="90">
        <v>1090460</v>
      </c>
      <c r="U12" s="90">
        <v>16840</v>
      </c>
      <c r="W12" s="90">
        <v>19912573565</v>
      </c>
      <c r="Y12" s="90">
        <v>18254084488.919998</v>
      </c>
      <c r="AA12" s="91">
        <f>Y12/'سرمایه گذاری ها'!$O$17</f>
        <v>3.2846535581672304E-2</v>
      </c>
    </row>
    <row r="13" spans="3:27" x14ac:dyDescent="0.8">
      <c r="C13" s="64" t="s">
        <v>14</v>
      </c>
      <c r="E13" s="90">
        <v>354847</v>
      </c>
      <c r="G13" s="90">
        <v>4586052833</v>
      </c>
      <c r="I13" s="90">
        <v>6927728369.2740002</v>
      </c>
      <c r="K13" s="90">
        <v>0</v>
      </c>
      <c r="M13" s="90">
        <v>0</v>
      </c>
      <c r="O13" s="90">
        <v>0</v>
      </c>
      <c r="Q13" s="90">
        <v>0</v>
      </c>
      <c r="S13" s="90">
        <v>354847</v>
      </c>
      <c r="U13" s="90">
        <v>18310</v>
      </c>
      <c r="W13" s="90">
        <v>4586052833</v>
      </c>
      <c r="Y13" s="90">
        <v>6458589941.0085001</v>
      </c>
      <c r="AA13" s="91">
        <f>Y13/'سرمایه گذاری ها'!$O$17</f>
        <v>1.1621634841973821E-2</v>
      </c>
    </row>
    <row r="14" spans="3:27" x14ac:dyDescent="0.8">
      <c r="C14" s="64" t="s">
        <v>17</v>
      </c>
      <c r="E14" s="90">
        <v>250368</v>
      </c>
      <c r="G14" s="90">
        <v>9728482333</v>
      </c>
      <c r="I14" s="90">
        <v>6199558712.0640001</v>
      </c>
      <c r="K14" s="90">
        <v>0</v>
      </c>
      <c r="M14" s="90">
        <v>0</v>
      </c>
      <c r="O14" s="90">
        <v>0</v>
      </c>
      <c r="Q14" s="90">
        <v>0</v>
      </c>
      <c r="S14" s="90">
        <v>250368</v>
      </c>
      <c r="U14" s="90">
        <v>25410</v>
      </c>
      <c r="W14" s="90">
        <v>9728482333</v>
      </c>
      <c r="Y14" s="90">
        <v>6323997867.2639999</v>
      </c>
      <c r="AA14" s="91">
        <f>Y14/'سرمایه گذاری ها'!$O$17</f>
        <v>1.1379448862066517E-2</v>
      </c>
    </row>
    <row r="15" spans="3:27" x14ac:dyDescent="0.8">
      <c r="C15" s="64" t="s">
        <v>138</v>
      </c>
      <c r="E15" s="90">
        <v>90000</v>
      </c>
      <c r="G15" s="90">
        <v>5968033190</v>
      </c>
      <c r="I15" s="90">
        <v>5057428185</v>
      </c>
      <c r="K15" s="90">
        <v>0</v>
      </c>
      <c r="M15" s="90">
        <v>0</v>
      </c>
      <c r="O15" s="90">
        <v>0</v>
      </c>
      <c r="Q15" s="90">
        <v>0</v>
      </c>
      <c r="S15" s="90">
        <v>90000</v>
      </c>
      <c r="U15" s="90">
        <v>60400</v>
      </c>
      <c r="W15" s="90">
        <v>5968033190</v>
      </c>
      <c r="Y15" s="90">
        <v>5403655800</v>
      </c>
      <c r="Z15" s="90"/>
      <c r="AA15" s="91">
        <f>Y15/'سرمایه گذاری ها'!$O$17</f>
        <v>9.7233784917312611E-3</v>
      </c>
    </row>
    <row r="16" spans="3:27" x14ac:dyDescent="0.8">
      <c r="C16" s="64" t="s">
        <v>194</v>
      </c>
      <c r="E16" s="90">
        <v>0</v>
      </c>
      <c r="G16" s="90">
        <v>0</v>
      </c>
      <c r="I16" s="90">
        <v>0</v>
      </c>
      <c r="K16" s="90">
        <v>44950</v>
      </c>
      <c r="M16" s="90">
        <v>5186709277</v>
      </c>
      <c r="O16" s="90">
        <v>0</v>
      </c>
      <c r="Q16" s="90">
        <v>0</v>
      </c>
      <c r="S16" s="90">
        <v>44950</v>
      </c>
      <c r="U16" s="90">
        <v>116110</v>
      </c>
      <c r="W16" s="90">
        <v>5186709277</v>
      </c>
      <c r="Y16" s="90">
        <v>5188090590.2250004</v>
      </c>
      <c r="AA16" s="91">
        <f>Y16/'سرمایه گذاری ها'!$O$17</f>
        <v>9.3354888477809993E-3</v>
      </c>
    </row>
    <row r="17" spans="3:27" x14ac:dyDescent="0.8">
      <c r="C17" s="64" t="s">
        <v>195</v>
      </c>
      <c r="E17" s="90">
        <v>0</v>
      </c>
      <c r="G17" s="90">
        <v>0</v>
      </c>
      <c r="I17" s="90">
        <v>0</v>
      </c>
      <c r="K17" s="90">
        <v>227158</v>
      </c>
      <c r="M17" s="90">
        <v>5198331334</v>
      </c>
      <c r="O17" s="90">
        <v>0</v>
      </c>
      <c r="Q17" s="90">
        <v>0</v>
      </c>
      <c r="S17" s="90">
        <v>227158</v>
      </c>
      <c r="U17" s="90">
        <v>22510</v>
      </c>
      <c r="W17" s="90">
        <v>5198331334</v>
      </c>
      <c r="Y17" s="90">
        <v>5082902286.849</v>
      </c>
      <c r="AA17" s="91">
        <f>Y17/'سرمایه گذاری ها'!$O$17</f>
        <v>9.1462122312674331E-3</v>
      </c>
    </row>
    <row r="18" spans="3:27" x14ac:dyDescent="0.8">
      <c r="C18" s="64" t="s">
        <v>140</v>
      </c>
      <c r="E18" s="90">
        <v>540000</v>
      </c>
      <c r="G18" s="90">
        <v>6026497372</v>
      </c>
      <c r="I18" s="90">
        <v>4417757010</v>
      </c>
      <c r="K18" s="90">
        <v>0</v>
      </c>
      <c r="M18" s="90">
        <v>0</v>
      </c>
      <c r="O18" s="90">
        <v>0</v>
      </c>
      <c r="Q18" s="90">
        <v>0</v>
      </c>
      <c r="S18" s="90">
        <v>540000</v>
      </c>
      <c r="U18" s="90">
        <v>7660</v>
      </c>
      <c r="W18" s="90">
        <v>6026497372</v>
      </c>
      <c r="Y18" s="90">
        <v>4111788420</v>
      </c>
      <c r="AA18" s="91">
        <f>Y18/'سرمایه گذاری ها'!$O$17</f>
        <v>7.3987827066219992E-3</v>
      </c>
    </row>
    <row r="19" spans="3:27" x14ac:dyDescent="0.8">
      <c r="C19" s="64" t="s">
        <v>137</v>
      </c>
      <c r="E19" s="90">
        <v>350000</v>
      </c>
      <c r="G19" s="90">
        <v>4000638041</v>
      </c>
      <c r="I19" s="90">
        <v>3917551050</v>
      </c>
      <c r="K19" s="90">
        <v>0</v>
      </c>
      <c r="M19" s="90">
        <v>0</v>
      </c>
      <c r="O19" s="90">
        <v>0</v>
      </c>
      <c r="Q19" s="90">
        <v>0</v>
      </c>
      <c r="S19" s="90">
        <v>350000</v>
      </c>
      <c r="U19" s="90">
        <v>10020</v>
      </c>
      <c r="W19" s="90">
        <v>4000638041</v>
      </c>
      <c r="Y19" s="90">
        <v>3486133350</v>
      </c>
      <c r="AA19" s="91">
        <f>Y19/'سرمایه گذاری ها'!$O$17</f>
        <v>6.2729743139259622E-3</v>
      </c>
    </row>
    <row r="20" spans="3:27" x14ac:dyDescent="0.8">
      <c r="C20" s="64" t="s">
        <v>139</v>
      </c>
      <c r="E20" s="90">
        <v>75000</v>
      </c>
      <c r="G20" s="90">
        <v>4034016183</v>
      </c>
      <c r="I20" s="90">
        <v>3369829500</v>
      </c>
      <c r="K20" s="90">
        <v>0</v>
      </c>
      <c r="M20" s="90">
        <v>0</v>
      </c>
      <c r="O20" s="90">
        <v>0</v>
      </c>
      <c r="Q20" s="90">
        <v>0</v>
      </c>
      <c r="S20" s="90">
        <v>75000</v>
      </c>
      <c r="U20" s="90">
        <v>46750</v>
      </c>
      <c r="W20" s="90">
        <v>4034016183</v>
      </c>
      <c r="Y20" s="90">
        <v>3485387812.5</v>
      </c>
      <c r="AA20" s="91">
        <f>Y20/'سرمایه گذاری ها'!$O$17</f>
        <v>6.2716327881958672E-3</v>
      </c>
    </row>
    <row r="21" spans="3:27" x14ac:dyDescent="0.8">
      <c r="C21" s="64" t="s">
        <v>15</v>
      </c>
      <c r="E21" s="90">
        <v>1024</v>
      </c>
      <c r="G21" s="90">
        <v>24554618</v>
      </c>
      <c r="I21" s="90">
        <v>20785665.024</v>
      </c>
      <c r="K21" s="90">
        <v>0</v>
      </c>
      <c r="M21" s="90">
        <v>0</v>
      </c>
      <c r="O21" s="90">
        <v>0</v>
      </c>
      <c r="Q21" s="90">
        <v>0</v>
      </c>
      <c r="S21" s="90">
        <v>1024</v>
      </c>
      <c r="U21" s="90">
        <v>19080</v>
      </c>
      <c r="W21" s="90">
        <v>24554618</v>
      </c>
      <c r="Y21" s="90">
        <v>19421669.375999998</v>
      </c>
      <c r="AA21" s="91">
        <f>Y21/'سرمایه گذاری ها'!$O$17</f>
        <v>3.4947496523393306E-5</v>
      </c>
    </row>
    <row r="22" spans="3:27" x14ac:dyDescent="0.8">
      <c r="E22" s="90"/>
      <c r="G22" s="90"/>
      <c r="I22" s="90"/>
      <c r="K22" s="90"/>
      <c r="M22" s="90"/>
      <c r="O22" s="90"/>
      <c r="Q22" s="90"/>
      <c r="S22" s="90"/>
      <c r="U22" s="90"/>
      <c r="W22" s="90"/>
      <c r="Y22" s="90"/>
      <c r="AA22" s="91"/>
    </row>
    <row r="23" spans="3:27" ht="33.75" thickBot="1" x14ac:dyDescent="0.85">
      <c r="C23" s="64" t="s">
        <v>88</v>
      </c>
      <c r="E23" s="92">
        <f>SUM(E11:E21)</f>
        <v>5382825</v>
      </c>
      <c r="F23" s="90"/>
      <c r="G23" s="92">
        <f>SUM(G11:G21)</f>
        <v>69808152330</v>
      </c>
      <c r="H23" s="90"/>
      <c r="I23" s="92">
        <f>SUM(I11:I21)</f>
        <v>63234402151.545006</v>
      </c>
      <c r="J23" s="90"/>
      <c r="K23" s="92">
        <f>SUM(K11:K21)</f>
        <v>2546516</v>
      </c>
      <c r="L23" s="90"/>
      <c r="M23" s="92">
        <f>SUM(M11:M21)</f>
        <v>22367003776</v>
      </c>
      <c r="N23" s="90"/>
      <c r="O23" s="92">
        <f>SUM(O11:O21)</f>
        <v>0</v>
      </c>
      <c r="P23" s="90"/>
      <c r="Q23" s="92">
        <f>SUM(Q11:Q21)</f>
        <v>0</v>
      </c>
      <c r="R23" s="90">
        <f>SUM(R11:R20)</f>
        <v>0</v>
      </c>
      <c r="S23" s="92">
        <f>SUM(S11:S21)</f>
        <v>7929341</v>
      </c>
      <c r="T23" s="90"/>
      <c r="U23" s="92"/>
      <c r="V23" s="90"/>
      <c r="W23" s="92">
        <f>SUM(W11:W21)</f>
        <v>92175156106</v>
      </c>
      <c r="X23" s="90"/>
      <c r="Y23" s="92">
        <f>SUM(Y11:Y21)</f>
        <v>82293309511.096497</v>
      </c>
      <c r="Z23" s="90"/>
      <c r="AA23" s="97">
        <f>SUM(AA11:AA21)</f>
        <v>0.14807919403630024</v>
      </c>
    </row>
    <row r="24" spans="3:27" ht="276.75" customHeight="1" thickTop="1" x14ac:dyDescent="0.8"/>
    <row r="25" spans="3:27" ht="30.75" customHeight="1" x14ac:dyDescent="0.95">
      <c r="O25" s="102">
        <v>2</v>
      </c>
    </row>
  </sheetData>
  <sortState xmlns:xlrd2="http://schemas.microsoft.com/office/spreadsheetml/2017/richdata2" ref="C11:AA20">
    <sortCondition descending="1" ref="Y11:Y20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75" bottom="0.75" header="0.3" footer="0.3"/>
  <pageSetup paperSize="9" scale="3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AB18"/>
  <sheetViews>
    <sheetView rightToLeft="1" view="pageBreakPreview" zoomScale="60" zoomScaleNormal="100" workbookViewId="0">
      <selection activeCell="D8" sqref="D8:J8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07" t="s">
        <v>136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2:28" ht="30" x14ac:dyDescent="0.6">
      <c r="B3" s="107" t="s">
        <v>0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</row>
    <row r="4" spans="2:28" ht="30" x14ac:dyDescent="0.6">
      <c r="B4" s="107" t="s">
        <v>192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22" t="s">
        <v>185</v>
      </c>
      <c r="E8" s="122" t="s">
        <v>2</v>
      </c>
      <c r="F8" s="122" t="s">
        <v>2</v>
      </c>
      <c r="G8" s="122" t="s">
        <v>2</v>
      </c>
      <c r="H8" s="122" t="s">
        <v>2</v>
      </c>
      <c r="I8" s="122" t="s">
        <v>2</v>
      </c>
      <c r="J8" s="122" t="s">
        <v>2</v>
      </c>
      <c r="K8" s="15"/>
      <c r="L8" s="122" t="s">
        <v>193</v>
      </c>
      <c r="M8" s="122" t="s">
        <v>4</v>
      </c>
      <c r="N8" s="122" t="s">
        <v>4</v>
      </c>
      <c r="O8" s="122" t="s">
        <v>4</v>
      </c>
      <c r="P8" s="122" t="s">
        <v>4</v>
      </c>
      <c r="Q8" s="122" t="s">
        <v>4</v>
      </c>
      <c r="R8" s="122" t="s">
        <v>4</v>
      </c>
      <c r="S8" s="15"/>
    </row>
    <row r="9" spans="2:28" ht="30" x14ac:dyDescent="0.6">
      <c r="B9" s="21" t="s">
        <v>1</v>
      </c>
      <c r="C9" s="15"/>
      <c r="D9" s="18" t="s">
        <v>18</v>
      </c>
      <c r="E9" s="19"/>
      <c r="F9" s="18" t="s">
        <v>19</v>
      </c>
      <c r="G9" s="19"/>
      <c r="H9" s="18" t="s">
        <v>20</v>
      </c>
      <c r="I9" s="19"/>
      <c r="J9" s="18" t="s">
        <v>21</v>
      </c>
      <c r="K9" s="15"/>
      <c r="L9" s="18" t="s">
        <v>18</v>
      </c>
      <c r="M9" s="19"/>
      <c r="N9" s="18" t="s">
        <v>19</v>
      </c>
      <c r="O9" s="19"/>
      <c r="P9" s="18" t="s">
        <v>20</v>
      </c>
      <c r="Q9" s="19"/>
      <c r="R9" s="18" t="s">
        <v>21</v>
      </c>
      <c r="S9" s="15"/>
    </row>
    <row r="12" spans="2:28" ht="26.25" customHeight="1" thickBot="1" x14ac:dyDescent="0.65">
      <c r="B12" s="23" t="s">
        <v>88</v>
      </c>
      <c r="D12" s="22">
        <v>0</v>
      </c>
      <c r="F12" s="22">
        <v>0</v>
      </c>
      <c r="H12" s="22">
        <v>0</v>
      </c>
      <c r="J12" s="22">
        <v>0</v>
      </c>
      <c r="L12" s="22">
        <v>0</v>
      </c>
      <c r="N12" s="22">
        <v>0</v>
      </c>
      <c r="P12" s="22">
        <v>0</v>
      </c>
      <c r="R12" s="22">
        <v>0</v>
      </c>
    </row>
    <row r="13" spans="2:28" ht="21.75" thickTop="1" x14ac:dyDescent="0.6"/>
    <row r="18" spans="10:10" ht="30" x14ac:dyDescent="0.75">
      <c r="J18" s="62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AL35"/>
  <sheetViews>
    <sheetView rightToLeft="1" view="pageBreakPreview" topLeftCell="A3" zoomScale="70" zoomScaleNormal="90" zoomScaleSheetLayoutView="70" workbookViewId="0">
      <selection activeCell="AJ28" sqref="AJ28"/>
    </sheetView>
  </sheetViews>
  <sheetFormatPr defaultRowHeight="21" x14ac:dyDescent="0.6"/>
  <cols>
    <col min="1" max="1" width="4.7109375" style="1" customWidth="1"/>
    <col min="2" max="2" width="30.5703125" style="1" customWidth="1"/>
    <col min="3" max="3" width="1" style="1" customWidth="1"/>
    <col min="4" max="4" width="15" style="1" customWidth="1"/>
    <col min="5" max="5" width="1" style="1" customWidth="1"/>
    <col min="6" max="6" width="15.42578125" style="1" customWidth="1"/>
    <col min="7" max="7" width="1" style="1" customWidth="1"/>
    <col min="8" max="8" width="12.140625" style="1" customWidth="1"/>
    <col min="9" max="9" width="1" style="1" customWidth="1"/>
    <col min="10" max="10" width="12.42578125" style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9.140625" style="1" bestFit="1" customWidth="1"/>
    <col min="17" max="17" width="1" style="1" customWidth="1"/>
    <col min="18" max="18" width="16.28515625" style="1" customWidth="1"/>
    <col min="19" max="19" width="1" style="1" customWidth="1"/>
    <col min="20" max="20" width="17.7109375" style="1" customWidth="1"/>
    <col min="21" max="21" width="1" style="1" customWidth="1"/>
    <col min="22" max="22" width="8.140625" style="1" bestFit="1" customWidth="1"/>
    <col min="23" max="23" width="1" style="1" customWidth="1"/>
    <col min="24" max="24" width="19" style="1" bestFit="1" customWidth="1"/>
    <col min="25" max="25" width="1" style="1" customWidth="1"/>
    <col min="26" max="26" width="8.140625" style="1" bestFit="1" customWidth="1"/>
    <col min="27" max="27" width="1" style="1" customWidth="1"/>
    <col min="28" max="28" width="16.28515625" style="1" bestFit="1" customWidth="1"/>
    <col min="29" max="29" width="1" style="1" customWidth="1"/>
    <col min="30" max="30" width="9.140625" style="1" bestFit="1" customWidth="1"/>
    <col min="31" max="31" width="1" style="1" customWidth="1"/>
    <col min="32" max="32" width="12.7109375" style="1" customWidth="1"/>
    <col min="33" max="33" width="1" style="1" customWidth="1"/>
    <col min="34" max="34" width="19.140625" style="1" bestFit="1" customWidth="1"/>
    <col min="35" max="35" width="1" style="1" customWidth="1"/>
    <col min="36" max="36" width="17.7109375" style="1" customWidth="1"/>
    <col min="37" max="37" width="1" style="1" customWidth="1"/>
    <col min="38" max="38" width="19.85546875" style="1" customWidth="1"/>
    <col min="39" max="39" width="1" style="1" customWidth="1"/>
    <col min="40" max="40" width="9.140625" style="1" customWidth="1"/>
    <col min="41" max="16384" width="9.140625" style="1"/>
  </cols>
  <sheetData>
    <row r="2" spans="2:38" ht="39" x14ac:dyDescent="0.6">
      <c r="B2" s="124" t="s">
        <v>136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</row>
    <row r="3" spans="2:38" ht="39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</row>
    <row r="4" spans="2:38" ht="39" x14ac:dyDescent="0.6">
      <c r="B4" s="124" t="s">
        <v>192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</row>
    <row r="5" spans="2:38" ht="39" x14ac:dyDescent="0.6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</row>
    <row r="6" spans="2:38" ht="39" x14ac:dyDescent="0.6"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</row>
    <row r="7" spans="2:3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8" s="2" customFormat="1" ht="30" x14ac:dyDescent="0.55000000000000004">
      <c r="B8" s="14" t="s">
        <v>120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8" ht="30" x14ac:dyDescent="0.6">
      <c r="B10" s="107" t="s">
        <v>22</v>
      </c>
      <c r="C10" s="107" t="s">
        <v>22</v>
      </c>
      <c r="D10" s="107" t="s">
        <v>22</v>
      </c>
      <c r="E10" s="107" t="s">
        <v>22</v>
      </c>
      <c r="F10" s="107" t="s">
        <v>22</v>
      </c>
      <c r="G10" s="107" t="s">
        <v>22</v>
      </c>
      <c r="H10" s="107" t="s">
        <v>22</v>
      </c>
      <c r="I10" s="107" t="s">
        <v>22</v>
      </c>
      <c r="J10" s="107" t="s">
        <v>22</v>
      </c>
      <c r="K10" s="107" t="s">
        <v>22</v>
      </c>
      <c r="L10" s="107" t="s">
        <v>22</v>
      </c>
      <c r="M10" s="107" t="s">
        <v>22</v>
      </c>
      <c r="N10" s="107" t="s">
        <v>22</v>
      </c>
      <c r="P10" s="107" t="s">
        <v>185</v>
      </c>
      <c r="Q10" s="107" t="s">
        <v>2</v>
      </c>
      <c r="R10" s="107" t="s">
        <v>2</v>
      </c>
      <c r="S10" s="107" t="s">
        <v>2</v>
      </c>
      <c r="T10" s="107" t="s">
        <v>2</v>
      </c>
      <c r="V10" s="107" t="s">
        <v>3</v>
      </c>
      <c r="W10" s="107" t="s">
        <v>3</v>
      </c>
      <c r="X10" s="107" t="s">
        <v>3</v>
      </c>
      <c r="Y10" s="107" t="s">
        <v>3</v>
      </c>
      <c r="Z10" s="107" t="s">
        <v>3</v>
      </c>
      <c r="AA10" s="107" t="s">
        <v>3</v>
      </c>
      <c r="AB10" s="107" t="s">
        <v>3</v>
      </c>
      <c r="AD10" s="107" t="s">
        <v>193</v>
      </c>
      <c r="AE10" s="107" t="s">
        <v>4</v>
      </c>
      <c r="AF10" s="107" t="s">
        <v>4</v>
      </c>
      <c r="AG10" s="107" t="s">
        <v>4</v>
      </c>
      <c r="AH10" s="107" t="s">
        <v>4</v>
      </c>
      <c r="AI10" s="107" t="s">
        <v>4</v>
      </c>
      <c r="AJ10" s="107" t="s">
        <v>4</v>
      </c>
      <c r="AK10" s="107" t="s">
        <v>4</v>
      </c>
      <c r="AL10" s="107" t="s">
        <v>4</v>
      </c>
    </row>
    <row r="11" spans="2:38" s="16" customFormat="1" ht="45.75" customHeight="1" x14ac:dyDescent="0.6">
      <c r="B11" s="110" t="s">
        <v>23</v>
      </c>
      <c r="C11" s="24"/>
      <c r="D11" s="110" t="s">
        <v>24</v>
      </c>
      <c r="E11" s="24"/>
      <c r="F11" s="110" t="s">
        <v>25</v>
      </c>
      <c r="G11" s="24"/>
      <c r="H11" s="110" t="s">
        <v>26</v>
      </c>
      <c r="I11" s="24"/>
      <c r="J11" s="110" t="s">
        <v>95</v>
      </c>
      <c r="K11" s="24"/>
      <c r="L11" s="110" t="s">
        <v>28</v>
      </c>
      <c r="M11" s="24"/>
      <c r="N11" s="110" t="s">
        <v>21</v>
      </c>
      <c r="P11" s="110" t="s">
        <v>5</v>
      </c>
      <c r="Q11" s="24"/>
      <c r="R11" s="110" t="s">
        <v>6</v>
      </c>
      <c r="S11" s="24"/>
      <c r="T11" s="110" t="s">
        <v>7</v>
      </c>
      <c r="V11" s="110" t="s">
        <v>8</v>
      </c>
      <c r="W11" s="110" t="s">
        <v>8</v>
      </c>
      <c r="X11" s="110" t="s">
        <v>8</v>
      </c>
      <c r="Z11" s="110" t="s">
        <v>9</v>
      </c>
      <c r="AA11" s="110" t="s">
        <v>9</v>
      </c>
      <c r="AB11" s="110" t="s">
        <v>9</v>
      </c>
      <c r="AD11" s="110" t="s">
        <v>5</v>
      </c>
      <c r="AE11" s="24"/>
      <c r="AF11" s="110" t="s">
        <v>29</v>
      </c>
      <c r="AG11" s="24"/>
      <c r="AH11" s="110" t="s">
        <v>6</v>
      </c>
      <c r="AI11" s="24"/>
      <c r="AJ11" s="110" t="s">
        <v>7</v>
      </c>
      <c r="AK11" s="24"/>
      <c r="AL11" s="110" t="s">
        <v>11</v>
      </c>
    </row>
    <row r="12" spans="2:38" s="16" customFormat="1" ht="45.75" customHeight="1" x14ac:dyDescent="0.6">
      <c r="B12" s="111" t="s">
        <v>23</v>
      </c>
      <c r="C12" s="25"/>
      <c r="D12" s="111" t="s">
        <v>24</v>
      </c>
      <c r="E12" s="25"/>
      <c r="F12" s="111" t="s">
        <v>25</v>
      </c>
      <c r="G12" s="25"/>
      <c r="H12" s="111" t="s">
        <v>26</v>
      </c>
      <c r="I12" s="25"/>
      <c r="J12" s="111" t="s">
        <v>27</v>
      </c>
      <c r="K12" s="25"/>
      <c r="L12" s="111" t="s">
        <v>28</v>
      </c>
      <c r="M12" s="25"/>
      <c r="N12" s="111" t="s">
        <v>21</v>
      </c>
      <c r="P12" s="111" t="s">
        <v>5</v>
      </c>
      <c r="Q12" s="25"/>
      <c r="R12" s="111" t="s">
        <v>6</v>
      </c>
      <c r="S12" s="25"/>
      <c r="T12" s="111" t="s">
        <v>7</v>
      </c>
      <c r="V12" s="111" t="s">
        <v>5</v>
      </c>
      <c r="W12" s="25"/>
      <c r="X12" s="111" t="s">
        <v>6</v>
      </c>
      <c r="Z12" s="111" t="s">
        <v>5</v>
      </c>
      <c r="AA12" s="25"/>
      <c r="AB12" s="111" t="s">
        <v>12</v>
      </c>
      <c r="AD12" s="111" t="s">
        <v>5</v>
      </c>
      <c r="AE12" s="25"/>
      <c r="AF12" s="111" t="s">
        <v>29</v>
      </c>
      <c r="AG12" s="25"/>
      <c r="AH12" s="111" t="s">
        <v>6</v>
      </c>
      <c r="AI12" s="25"/>
      <c r="AJ12" s="111" t="s">
        <v>7</v>
      </c>
      <c r="AK12" s="25"/>
      <c r="AL12" s="111" t="s">
        <v>11</v>
      </c>
    </row>
    <row r="13" spans="2:38" ht="21.75" x14ac:dyDescent="0.6">
      <c r="B13" s="3" t="s">
        <v>110</v>
      </c>
      <c r="C13" s="3"/>
      <c r="D13" s="3" t="s">
        <v>103</v>
      </c>
      <c r="E13" s="3"/>
      <c r="F13" s="3" t="s">
        <v>103</v>
      </c>
      <c r="G13" s="3"/>
      <c r="H13" s="3" t="s">
        <v>111</v>
      </c>
      <c r="I13" s="3"/>
      <c r="J13" s="3" t="s">
        <v>112</v>
      </c>
      <c r="K13" s="3"/>
      <c r="L13" s="3">
        <v>18</v>
      </c>
      <c r="M13" s="3"/>
      <c r="N13" s="3">
        <v>18</v>
      </c>
      <c r="O13" s="3"/>
      <c r="P13" s="3">
        <v>59600</v>
      </c>
      <c r="Q13" s="3"/>
      <c r="R13" s="3">
        <v>56681603643</v>
      </c>
      <c r="S13" s="3"/>
      <c r="T13" s="3">
        <v>59589197500</v>
      </c>
      <c r="U13" s="3"/>
      <c r="V13" s="3">
        <v>0</v>
      </c>
      <c r="W13" s="3"/>
      <c r="X13" s="3">
        <v>0</v>
      </c>
      <c r="Y13" s="3"/>
      <c r="Z13" s="3">
        <v>0</v>
      </c>
      <c r="AA13" s="3"/>
      <c r="AB13" s="3">
        <v>0</v>
      </c>
      <c r="AC13" s="3"/>
      <c r="AD13" s="3">
        <v>59600</v>
      </c>
      <c r="AE13" s="3"/>
      <c r="AF13" s="3">
        <v>1000000</v>
      </c>
      <c r="AG13" s="3"/>
      <c r="AH13" s="3">
        <v>56681603643</v>
      </c>
      <c r="AI13" s="3"/>
      <c r="AJ13" s="3">
        <v>59589197500</v>
      </c>
      <c r="AK13" s="2"/>
      <c r="AL13" s="72">
        <f>AJ13/'سرمایه گذاری ها'!$O$17</f>
        <v>0.10722524578842091</v>
      </c>
    </row>
    <row r="14" spans="2:38" ht="21.75" x14ac:dyDescent="0.6">
      <c r="B14" s="3" t="s">
        <v>196</v>
      </c>
      <c r="C14" s="3"/>
      <c r="D14" s="3" t="s">
        <v>103</v>
      </c>
      <c r="E14" s="3"/>
      <c r="F14" s="3" t="s">
        <v>103</v>
      </c>
      <c r="G14" s="3"/>
      <c r="H14" s="3" t="s">
        <v>197</v>
      </c>
      <c r="I14" s="3"/>
      <c r="J14" s="3" t="s">
        <v>198</v>
      </c>
      <c r="K14" s="3"/>
      <c r="L14" s="3">
        <v>18</v>
      </c>
      <c r="M14" s="3"/>
      <c r="N14" s="3">
        <v>18</v>
      </c>
      <c r="O14" s="3"/>
      <c r="P14" s="3">
        <v>0</v>
      </c>
      <c r="Q14" s="3"/>
      <c r="R14" s="3">
        <v>0</v>
      </c>
      <c r="S14" s="3"/>
      <c r="T14" s="3">
        <v>0</v>
      </c>
      <c r="U14" s="3"/>
      <c r="V14" s="3">
        <v>37330</v>
      </c>
      <c r="W14" s="3"/>
      <c r="X14" s="3">
        <v>34914749000</v>
      </c>
      <c r="Y14" s="3"/>
      <c r="Z14" s="3">
        <v>0</v>
      </c>
      <c r="AA14" s="3"/>
      <c r="AB14" s="3">
        <v>0</v>
      </c>
      <c r="AC14" s="3"/>
      <c r="AD14" s="3">
        <v>37330</v>
      </c>
      <c r="AE14" s="3"/>
      <c r="AF14" s="3">
        <v>941510</v>
      </c>
      <c r="AG14" s="3"/>
      <c r="AH14" s="3">
        <v>34914749000</v>
      </c>
      <c r="AI14" s="3"/>
      <c r="AJ14" s="3">
        <v>35140197984</v>
      </c>
      <c r="AK14" s="2"/>
      <c r="AL14" s="72">
        <f>AJ14/'سرمایه گذاری ها'!$O$17</f>
        <v>6.3231533968689094E-2</v>
      </c>
    </row>
    <row r="15" spans="2:38" ht="21.75" x14ac:dyDescent="0.6">
      <c r="B15" s="3" t="s">
        <v>199</v>
      </c>
      <c r="C15" s="3"/>
      <c r="D15" s="3" t="s">
        <v>103</v>
      </c>
      <c r="E15" s="3"/>
      <c r="F15" s="3" t="s">
        <v>103</v>
      </c>
      <c r="G15" s="3"/>
      <c r="H15" s="3" t="s">
        <v>197</v>
      </c>
      <c r="I15" s="3"/>
      <c r="J15" s="3" t="s">
        <v>200</v>
      </c>
      <c r="K15" s="3"/>
      <c r="L15" s="3">
        <v>18</v>
      </c>
      <c r="M15" s="3"/>
      <c r="N15" s="3">
        <v>18</v>
      </c>
      <c r="O15" s="3"/>
      <c r="P15" s="3">
        <v>0</v>
      </c>
      <c r="Q15" s="3"/>
      <c r="R15" s="3">
        <v>0</v>
      </c>
      <c r="S15" s="3"/>
      <c r="T15" s="3">
        <v>0</v>
      </c>
      <c r="U15" s="3"/>
      <c r="V15" s="3">
        <v>35905</v>
      </c>
      <c r="W15" s="3"/>
      <c r="X15" s="3">
        <v>34914740100</v>
      </c>
      <c r="Y15" s="3"/>
      <c r="Z15" s="3">
        <v>0</v>
      </c>
      <c r="AA15" s="3"/>
      <c r="AB15" s="3">
        <v>0</v>
      </c>
      <c r="AC15" s="3"/>
      <c r="AD15" s="3">
        <v>35905</v>
      </c>
      <c r="AE15" s="3"/>
      <c r="AF15" s="3">
        <v>973010</v>
      </c>
      <c r="AG15" s="3"/>
      <c r="AH15" s="3">
        <v>34914740100</v>
      </c>
      <c r="AI15" s="3"/>
      <c r="AJ15" s="3">
        <v>34929591913</v>
      </c>
      <c r="AK15" s="2"/>
      <c r="AL15" s="72">
        <f>AJ15/'سرمایه گذاری ها'!$O$17</f>
        <v>6.2852567835985113E-2</v>
      </c>
    </row>
    <row r="16" spans="2:38" ht="21.75" x14ac:dyDescent="0.6">
      <c r="B16" s="3" t="s">
        <v>104</v>
      </c>
      <c r="C16" s="3"/>
      <c r="D16" s="3" t="s">
        <v>103</v>
      </c>
      <c r="E16" s="3"/>
      <c r="F16" s="3" t="s">
        <v>103</v>
      </c>
      <c r="G16" s="3"/>
      <c r="H16" s="3" t="s">
        <v>67</v>
      </c>
      <c r="I16" s="3"/>
      <c r="J16" s="3" t="s">
        <v>105</v>
      </c>
      <c r="K16" s="3"/>
      <c r="L16" s="3">
        <v>0</v>
      </c>
      <c r="M16" s="3"/>
      <c r="N16" s="3">
        <v>0</v>
      </c>
      <c r="O16" s="3"/>
      <c r="P16" s="3">
        <v>10501</v>
      </c>
      <c r="Q16" s="3"/>
      <c r="R16" s="3">
        <v>6142657669</v>
      </c>
      <c r="S16" s="3"/>
      <c r="T16" s="3">
        <v>6642148532</v>
      </c>
      <c r="U16" s="3"/>
      <c r="V16" s="3">
        <v>27300</v>
      </c>
      <c r="W16" s="3"/>
      <c r="X16" s="3">
        <v>17589196446</v>
      </c>
      <c r="Y16" s="3"/>
      <c r="Z16" s="3">
        <v>19700</v>
      </c>
      <c r="AA16" s="3"/>
      <c r="AB16" s="3">
        <v>12662744465</v>
      </c>
      <c r="AC16" s="3"/>
      <c r="AD16" s="3">
        <v>18101</v>
      </c>
      <c r="AE16" s="3"/>
      <c r="AF16" s="3">
        <v>646790</v>
      </c>
      <c r="AG16" s="3"/>
      <c r="AH16" s="3">
        <v>11518318924</v>
      </c>
      <c r="AI16" s="3"/>
      <c r="AJ16" s="3">
        <v>11705423797</v>
      </c>
      <c r="AK16" s="2"/>
      <c r="AL16" s="72">
        <f>AJ16/'سرمایه گذاری ها'!$O$17</f>
        <v>2.1062826759681672E-2</v>
      </c>
    </row>
    <row r="17" spans="2:38" ht="21.75" x14ac:dyDescent="0.6">
      <c r="B17" s="3" t="s">
        <v>131</v>
      </c>
      <c r="C17" s="3"/>
      <c r="D17" s="3" t="s">
        <v>103</v>
      </c>
      <c r="E17" s="3"/>
      <c r="F17" s="3" t="s">
        <v>103</v>
      </c>
      <c r="G17" s="3"/>
      <c r="H17" s="3" t="s">
        <v>132</v>
      </c>
      <c r="I17" s="3"/>
      <c r="J17" s="3" t="s">
        <v>133</v>
      </c>
      <c r="K17" s="3"/>
      <c r="L17" s="3">
        <v>0</v>
      </c>
      <c r="M17" s="3"/>
      <c r="N17" s="3">
        <v>0</v>
      </c>
      <c r="O17" s="3"/>
      <c r="P17" s="3">
        <v>17300</v>
      </c>
      <c r="Q17" s="3"/>
      <c r="R17" s="3">
        <v>9477284165</v>
      </c>
      <c r="S17" s="3"/>
      <c r="T17" s="3">
        <v>10784594937</v>
      </c>
      <c r="U17" s="3"/>
      <c r="V17" s="3">
        <v>0</v>
      </c>
      <c r="W17" s="3"/>
      <c r="X17" s="3">
        <v>0</v>
      </c>
      <c r="Y17" s="3"/>
      <c r="Z17" s="3">
        <v>200</v>
      </c>
      <c r="AA17" s="3"/>
      <c r="AB17" s="3">
        <v>127076965</v>
      </c>
      <c r="AC17" s="3"/>
      <c r="AD17" s="3">
        <v>17100</v>
      </c>
      <c r="AE17" s="3"/>
      <c r="AF17" s="3">
        <v>636830</v>
      </c>
      <c r="AG17" s="3"/>
      <c r="AH17" s="3">
        <v>9367720186</v>
      </c>
      <c r="AI17" s="3"/>
      <c r="AJ17" s="3">
        <v>10887819225</v>
      </c>
      <c r="AK17" s="2"/>
      <c r="AL17" s="72">
        <f>AJ17/'سرمایه گذاری ها'!$O$17</f>
        <v>1.9591623003490179E-2</v>
      </c>
    </row>
    <row r="18" spans="2:38" ht="21.75" x14ac:dyDescent="0.6">
      <c r="B18" s="3" t="s">
        <v>201</v>
      </c>
      <c r="C18" s="3"/>
      <c r="D18" s="3" t="s">
        <v>103</v>
      </c>
      <c r="E18" s="3"/>
      <c r="F18" s="3" t="s">
        <v>103</v>
      </c>
      <c r="G18" s="3"/>
      <c r="H18" s="3" t="s">
        <v>202</v>
      </c>
      <c r="I18" s="3"/>
      <c r="J18" s="3" t="s">
        <v>203</v>
      </c>
      <c r="K18" s="3"/>
      <c r="L18" s="3">
        <v>0</v>
      </c>
      <c r="M18" s="3"/>
      <c r="N18" s="3">
        <v>0</v>
      </c>
      <c r="O18" s="3"/>
      <c r="P18" s="3">
        <v>0</v>
      </c>
      <c r="Q18" s="3"/>
      <c r="R18" s="3">
        <v>0</v>
      </c>
      <c r="S18" s="3"/>
      <c r="T18" s="3">
        <v>0</v>
      </c>
      <c r="U18" s="3"/>
      <c r="V18" s="3">
        <v>11800</v>
      </c>
      <c r="W18" s="3"/>
      <c r="X18" s="3">
        <v>9916747082</v>
      </c>
      <c r="Y18" s="3"/>
      <c r="Z18" s="3">
        <v>0</v>
      </c>
      <c r="AA18" s="3"/>
      <c r="AB18" s="3">
        <v>0</v>
      </c>
      <c r="AC18" s="3"/>
      <c r="AD18" s="3">
        <v>11800</v>
      </c>
      <c r="AE18" s="3"/>
      <c r="AF18" s="3">
        <v>854000</v>
      </c>
      <c r="AG18" s="3"/>
      <c r="AH18" s="3">
        <v>9916747082</v>
      </c>
      <c r="AI18" s="3"/>
      <c r="AJ18" s="3">
        <v>10075373507</v>
      </c>
      <c r="AK18" s="2"/>
      <c r="AL18" s="72">
        <f>AJ18/'سرمایه گذاری ها'!$O$17</f>
        <v>1.8129702127608269E-2</v>
      </c>
    </row>
    <row r="19" spans="2:38" ht="21.75" x14ac:dyDescent="0.6">
      <c r="B19" s="3" t="s">
        <v>106</v>
      </c>
      <c r="C19" s="3"/>
      <c r="D19" s="3" t="s">
        <v>103</v>
      </c>
      <c r="E19" s="3"/>
      <c r="F19" s="3" t="s">
        <v>103</v>
      </c>
      <c r="G19" s="3"/>
      <c r="H19" s="3" t="s">
        <v>67</v>
      </c>
      <c r="I19" s="3"/>
      <c r="J19" s="3" t="s">
        <v>107</v>
      </c>
      <c r="K19" s="3"/>
      <c r="L19" s="3">
        <v>0</v>
      </c>
      <c r="M19" s="3"/>
      <c r="N19" s="3">
        <v>0</v>
      </c>
      <c r="O19" s="3"/>
      <c r="P19" s="3">
        <v>9000</v>
      </c>
      <c r="Q19" s="3"/>
      <c r="R19" s="3">
        <v>5468155117</v>
      </c>
      <c r="S19" s="3"/>
      <c r="T19" s="3">
        <v>5785231236</v>
      </c>
      <c r="U19" s="3"/>
      <c r="V19" s="3">
        <v>14200</v>
      </c>
      <c r="W19" s="3"/>
      <c r="X19" s="3">
        <v>9279471587</v>
      </c>
      <c r="Y19" s="3"/>
      <c r="Z19" s="3">
        <v>14200</v>
      </c>
      <c r="AA19" s="3"/>
      <c r="AB19" s="3">
        <v>9285327741</v>
      </c>
      <c r="AC19" s="3"/>
      <c r="AD19" s="3">
        <v>9000</v>
      </c>
      <c r="AE19" s="3"/>
      <c r="AF19" s="3">
        <v>656860</v>
      </c>
      <c r="AG19" s="3"/>
      <c r="AH19" s="3">
        <v>5771691499</v>
      </c>
      <c r="AI19" s="3"/>
      <c r="AJ19" s="3">
        <v>5910668497</v>
      </c>
      <c r="AK19" s="2"/>
      <c r="AL19" s="72">
        <f>AJ19/'سرمایه گذاری ها'!$O$17</f>
        <v>1.0635700914829427E-2</v>
      </c>
    </row>
    <row r="20" spans="2:38" ht="21.75" x14ac:dyDescent="0.6">
      <c r="B20" s="3" t="s">
        <v>144</v>
      </c>
      <c r="C20" s="3"/>
      <c r="D20" s="3" t="s">
        <v>103</v>
      </c>
      <c r="E20" s="3"/>
      <c r="F20" s="3" t="s">
        <v>103</v>
      </c>
      <c r="G20" s="3"/>
      <c r="H20" s="3" t="s">
        <v>145</v>
      </c>
      <c r="I20" s="3"/>
      <c r="J20" s="3" t="s">
        <v>146</v>
      </c>
      <c r="K20" s="3"/>
      <c r="L20" s="3">
        <v>18</v>
      </c>
      <c r="M20" s="3"/>
      <c r="N20" s="3">
        <v>18</v>
      </c>
      <c r="O20" s="3"/>
      <c r="P20" s="3">
        <v>5850</v>
      </c>
      <c r="Q20" s="3"/>
      <c r="R20" s="3">
        <v>5734039105</v>
      </c>
      <c r="S20" s="3"/>
      <c r="T20" s="3">
        <v>5675226178</v>
      </c>
      <c r="U20" s="3"/>
      <c r="V20" s="3">
        <v>0</v>
      </c>
      <c r="W20" s="3"/>
      <c r="X20" s="3">
        <v>0</v>
      </c>
      <c r="Y20" s="3"/>
      <c r="Z20" s="3">
        <v>0</v>
      </c>
      <c r="AA20" s="3"/>
      <c r="AB20" s="3">
        <v>0</v>
      </c>
      <c r="AC20" s="3"/>
      <c r="AD20" s="3">
        <v>5850</v>
      </c>
      <c r="AE20" s="3"/>
      <c r="AF20" s="3">
        <v>980000</v>
      </c>
      <c r="AG20" s="3"/>
      <c r="AH20" s="3">
        <v>5734039105</v>
      </c>
      <c r="AI20" s="3"/>
      <c r="AJ20" s="3">
        <v>5731960893</v>
      </c>
      <c r="AK20" s="2"/>
      <c r="AL20" s="72">
        <f>AJ20/'سرمایه گذاری ها'!$O$17</f>
        <v>1.0314133121217844E-2</v>
      </c>
    </row>
    <row r="21" spans="2:38" ht="21.75" x14ac:dyDescent="0.6">
      <c r="B21" s="3" t="s">
        <v>204</v>
      </c>
      <c r="C21" s="3"/>
      <c r="D21" s="3" t="s">
        <v>103</v>
      </c>
      <c r="E21" s="3"/>
      <c r="F21" s="3" t="s">
        <v>103</v>
      </c>
      <c r="G21" s="3"/>
      <c r="H21" s="3" t="s">
        <v>205</v>
      </c>
      <c r="I21" s="3"/>
      <c r="J21" s="3" t="s">
        <v>206</v>
      </c>
      <c r="K21" s="3"/>
      <c r="L21" s="3">
        <v>0</v>
      </c>
      <c r="M21" s="3"/>
      <c r="N21" s="3">
        <v>0</v>
      </c>
      <c r="O21" s="3"/>
      <c r="P21" s="3">
        <v>0</v>
      </c>
      <c r="Q21" s="3"/>
      <c r="R21" s="3">
        <v>0</v>
      </c>
      <c r="S21" s="3"/>
      <c r="T21" s="3">
        <v>0</v>
      </c>
      <c r="U21" s="3"/>
      <c r="V21" s="3">
        <v>8100</v>
      </c>
      <c r="W21" s="3"/>
      <c r="X21" s="3">
        <v>4998605832</v>
      </c>
      <c r="Y21" s="3"/>
      <c r="Z21" s="3">
        <v>100</v>
      </c>
      <c r="AA21" s="3"/>
      <c r="AB21" s="3">
        <v>61688818</v>
      </c>
      <c r="AC21" s="3"/>
      <c r="AD21" s="3">
        <v>8000</v>
      </c>
      <c r="AE21" s="3"/>
      <c r="AF21" s="3">
        <v>618439</v>
      </c>
      <c r="AG21" s="3"/>
      <c r="AH21" s="3">
        <v>4936894649</v>
      </c>
      <c r="AI21" s="3"/>
      <c r="AJ21" s="3">
        <v>4946615263</v>
      </c>
      <c r="AK21" s="2"/>
      <c r="AL21" s="72">
        <f>AJ21/'سرمایه گذاری ها'!$O$17</f>
        <v>8.9009763455184868E-3</v>
      </c>
    </row>
    <row r="22" spans="2:38" ht="21.75" x14ac:dyDescent="0.6">
      <c r="B22" s="3" t="s">
        <v>142</v>
      </c>
      <c r="C22" s="3"/>
      <c r="D22" s="3" t="s">
        <v>103</v>
      </c>
      <c r="E22" s="3"/>
      <c r="F22" s="3" t="s">
        <v>103</v>
      </c>
      <c r="G22" s="3"/>
      <c r="H22" s="3" t="s">
        <v>67</v>
      </c>
      <c r="I22" s="3"/>
      <c r="J22" s="3" t="s">
        <v>143</v>
      </c>
      <c r="K22" s="3"/>
      <c r="L22" s="3">
        <v>0</v>
      </c>
      <c r="M22" s="3"/>
      <c r="N22" s="3">
        <v>0</v>
      </c>
      <c r="O22" s="3"/>
      <c r="P22" s="3">
        <v>10360</v>
      </c>
      <c r="Q22" s="3"/>
      <c r="R22" s="3">
        <v>6203932694</v>
      </c>
      <c r="S22" s="3"/>
      <c r="T22" s="3">
        <v>6324462283</v>
      </c>
      <c r="U22" s="3"/>
      <c r="V22" s="3">
        <v>6100</v>
      </c>
      <c r="W22" s="3"/>
      <c r="X22" s="3">
        <v>3788086459</v>
      </c>
      <c r="Y22" s="3"/>
      <c r="Z22" s="3">
        <v>10500</v>
      </c>
      <c r="AA22" s="3"/>
      <c r="AB22" s="3">
        <v>6539411538</v>
      </c>
      <c r="AC22" s="3"/>
      <c r="AD22" s="3">
        <v>5960</v>
      </c>
      <c r="AE22" s="3"/>
      <c r="AF22" s="3">
        <v>623900</v>
      </c>
      <c r="AG22" s="3"/>
      <c r="AH22" s="3">
        <v>3626859856</v>
      </c>
      <c r="AI22" s="3"/>
      <c r="AJ22" s="3">
        <v>3717770032</v>
      </c>
      <c r="AK22" s="2"/>
      <c r="AL22" s="72">
        <f>AJ22/'سرمایه گذاری ها'!$O$17</f>
        <v>6.6897830846945954E-3</v>
      </c>
    </row>
    <row r="23" spans="2:38" ht="21.75" x14ac:dyDescent="0.6">
      <c r="B23" s="3" t="s">
        <v>147</v>
      </c>
      <c r="C23" s="3"/>
      <c r="D23" s="3" t="s">
        <v>103</v>
      </c>
      <c r="E23" s="3"/>
      <c r="F23" s="3" t="s">
        <v>103</v>
      </c>
      <c r="G23" s="3"/>
      <c r="H23" s="3" t="s">
        <v>67</v>
      </c>
      <c r="I23" s="3"/>
      <c r="J23" s="3" t="s">
        <v>143</v>
      </c>
      <c r="K23" s="3"/>
      <c r="L23" s="3">
        <v>0</v>
      </c>
      <c r="M23" s="3"/>
      <c r="N23" s="3">
        <v>0</v>
      </c>
      <c r="O23" s="3"/>
      <c r="P23" s="3">
        <v>600</v>
      </c>
      <c r="Q23" s="3"/>
      <c r="R23" s="3">
        <v>380624970</v>
      </c>
      <c r="S23" s="3"/>
      <c r="T23" s="3">
        <v>391806972</v>
      </c>
      <c r="U23" s="3"/>
      <c r="V23" s="3">
        <v>6100</v>
      </c>
      <c r="W23" s="3"/>
      <c r="X23" s="3">
        <v>4064794596</v>
      </c>
      <c r="Y23" s="3"/>
      <c r="Z23" s="3">
        <v>6700</v>
      </c>
      <c r="AA23" s="3"/>
      <c r="AB23" s="3">
        <v>4466905234</v>
      </c>
      <c r="AC23" s="3"/>
      <c r="AD23" s="3">
        <v>0</v>
      </c>
      <c r="AE23" s="3"/>
      <c r="AF23" s="3">
        <v>0</v>
      </c>
      <c r="AG23" s="3"/>
      <c r="AH23" s="3">
        <v>0</v>
      </c>
      <c r="AI23" s="3"/>
      <c r="AJ23" s="3">
        <v>0</v>
      </c>
      <c r="AK23" s="2"/>
      <c r="AL23" s="72">
        <f>AJ23/'سرمایه گذاری ها'!$O$17</f>
        <v>0</v>
      </c>
    </row>
    <row r="24" spans="2:38" ht="21.75" x14ac:dyDescent="0.6">
      <c r="B24" s="3" t="s">
        <v>108</v>
      </c>
      <c r="C24" s="3"/>
      <c r="D24" s="3" t="s">
        <v>103</v>
      </c>
      <c r="E24" s="3"/>
      <c r="F24" s="3" t="s">
        <v>103</v>
      </c>
      <c r="G24" s="3"/>
      <c r="H24" s="3" t="s">
        <v>66</v>
      </c>
      <c r="I24" s="3"/>
      <c r="J24" s="3" t="s">
        <v>109</v>
      </c>
      <c r="K24" s="3"/>
      <c r="L24" s="3">
        <v>0</v>
      </c>
      <c r="M24" s="3"/>
      <c r="N24" s="3">
        <v>0</v>
      </c>
      <c r="O24" s="3"/>
      <c r="P24" s="3">
        <v>5000</v>
      </c>
      <c r="Q24" s="3"/>
      <c r="R24" s="3">
        <v>2896616581</v>
      </c>
      <c r="S24" s="3"/>
      <c r="T24" s="3">
        <v>3123183820</v>
      </c>
      <c r="U24" s="3"/>
      <c r="V24" s="3">
        <v>0</v>
      </c>
      <c r="W24" s="3"/>
      <c r="X24" s="3">
        <v>0</v>
      </c>
      <c r="Y24" s="3"/>
      <c r="Z24" s="3">
        <v>5000</v>
      </c>
      <c r="AA24" s="3"/>
      <c r="AB24" s="3">
        <v>3199420000</v>
      </c>
      <c r="AC24" s="3"/>
      <c r="AD24" s="3">
        <v>0</v>
      </c>
      <c r="AE24" s="3"/>
      <c r="AF24" s="3">
        <v>0</v>
      </c>
      <c r="AG24" s="3"/>
      <c r="AH24" s="3">
        <v>0</v>
      </c>
      <c r="AI24" s="3"/>
      <c r="AJ24" s="3">
        <v>0</v>
      </c>
      <c r="AK24" s="2"/>
      <c r="AL24" s="72">
        <f>AJ24/'سرمایه گذاری ها'!$O$17</f>
        <v>0</v>
      </c>
    </row>
    <row r="25" spans="2:38" ht="21.75" x14ac:dyDescent="0.6">
      <c r="B25" s="3" t="s">
        <v>207</v>
      </c>
      <c r="C25" s="3"/>
      <c r="D25" s="3" t="s">
        <v>103</v>
      </c>
      <c r="E25" s="3"/>
      <c r="F25" s="3" t="s">
        <v>103</v>
      </c>
      <c r="G25" s="3"/>
      <c r="H25" s="3" t="s">
        <v>208</v>
      </c>
      <c r="I25" s="3"/>
      <c r="J25" s="3" t="s">
        <v>209</v>
      </c>
      <c r="K25" s="3"/>
      <c r="L25" s="3">
        <v>0</v>
      </c>
      <c r="M25" s="3"/>
      <c r="N25" s="3">
        <v>0</v>
      </c>
      <c r="O25" s="3"/>
      <c r="P25" s="3">
        <v>0</v>
      </c>
      <c r="Q25" s="3"/>
      <c r="R25" s="3">
        <v>0</v>
      </c>
      <c r="S25" s="3"/>
      <c r="T25" s="3">
        <v>0</v>
      </c>
      <c r="U25" s="3"/>
      <c r="V25" s="3">
        <v>500</v>
      </c>
      <c r="W25" s="3"/>
      <c r="X25" s="3">
        <v>336103907</v>
      </c>
      <c r="Y25" s="3"/>
      <c r="Z25" s="3">
        <v>500</v>
      </c>
      <c r="AA25" s="3"/>
      <c r="AB25" s="3">
        <v>336630978</v>
      </c>
      <c r="AC25" s="3"/>
      <c r="AD25" s="3">
        <v>0</v>
      </c>
      <c r="AE25" s="3"/>
      <c r="AF25" s="3">
        <v>0</v>
      </c>
      <c r="AG25" s="3"/>
      <c r="AH25" s="3">
        <v>0</v>
      </c>
      <c r="AI25" s="3"/>
      <c r="AJ25" s="3">
        <v>0</v>
      </c>
      <c r="AK25" s="2"/>
      <c r="AL25" s="72">
        <f>AJ25/'سرمایه گذاری ها'!$O$17</f>
        <v>0</v>
      </c>
    </row>
    <row r="26" spans="2:38" ht="21.75" x14ac:dyDescent="0.6">
      <c r="B26" s="3" t="s">
        <v>210</v>
      </c>
      <c r="C26" s="3"/>
      <c r="D26" s="3" t="s">
        <v>103</v>
      </c>
      <c r="E26" s="3"/>
      <c r="F26" s="3" t="s">
        <v>103</v>
      </c>
      <c r="G26" s="3"/>
      <c r="H26" s="3" t="s">
        <v>67</v>
      </c>
      <c r="I26" s="3"/>
      <c r="J26" s="3" t="s">
        <v>211</v>
      </c>
      <c r="K26" s="3"/>
      <c r="L26" s="3">
        <v>0</v>
      </c>
      <c r="M26" s="3"/>
      <c r="N26" s="3">
        <v>0</v>
      </c>
      <c r="O26" s="3"/>
      <c r="P26" s="3">
        <v>0</v>
      </c>
      <c r="Q26" s="3"/>
      <c r="R26" s="3">
        <v>0</v>
      </c>
      <c r="S26" s="3"/>
      <c r="T26" s="3">
        <v>0</v>
      </c>
      <c r="U26" s="3"/>
      <c r="V26" s="3">
        <v>3700</v>
      </c>
      <c r="W26" s="3"/>
      <c r="X26" s="3">
        <v>2543533925</v>
      </c>
      <c r="Y26" s="3"/>
      <c r="Z26" s="3">
        <v>3700</v>
      </c>
      <c r="AA26" s="3"/>
      <c r="AB26" s="3">
        <v>2546802317</v>
      </c>
      <c r="AC26" s="3"/>
      <c r="AD26" s="3">
        <v>0</v>
      </c>
      <c r="AE26" s="3"/>
      <c r="AF26" s="3">
        <v>0</v>
      </c>
      <c r="AG26" s="3"/>
      <c r="AH26" s="3">
        <v>0</v>
      </c>
      <c r="AI26" s="3"/>
      <c r="AJ26" s="3">
        <v>0</v>
      </c>
      <c r="AK26" s="2"/>
      <c r="AL26" s="72">
        <f>AJ26/'سرمایه گذاری ها'!$O$17</f>
        <v>0</v>
      </c>
    </row>
    <row r="27" spans="2:38" ht="21.75" x14ac:dyDescent="0.6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2"/>
      <c r="AL27" s="72"/>
    </row>
    <row r="28" spans="2:38" ht="27" thickBot="1" x14ac:dyDescent="0.65">
      <c r="B28" s="123" t="s">
        <v>88</v>
      </c>
      <c r="C28" s="123"/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2"/>
      <c r="P28" s="79">
        <f>SUM(P13:P26)</f>
        <v>118211</v>
      </c>
      <c r="Q28" s="29"/>
      <c r="R28" s="79">
        <f>SUM(R13:R26)</f>
        <v>92984913944</v>
      </c>
      <c r="S28" s="29"/>
      <c r="T28" s="79">
        <f>SUM(T13:T26)</f>
        <v>98315851458</v>
      </c>
      <c r="U28" s="29"/>
      <c r="V28" s="79">
        <f>SUM(V13:V26)</f>
        <v>151035</v>
      </c>
      <c r="W28" s="29"/>
      <c r="X28" s="79">
        <f>SUM(X13:X26)</f>
        <v>122346028934</v>
      </c>
      <c r="Y28" s="29"/>
      <c r="Z28" s="79">
        <f>SUM(Z13:Z26)</f>
        <v>60600</v>
      </c>
      <c r="AA28" s="29"/>
      <c r="AB28" s="79">
        <f>SUM(AB13:AB26)</f>
        <v>39226008056</v>
      </c>
      <c r="AC28" s="29"/>
      <c r="AD28" s="79">
        <f>SUM(AD13:AD26)</f>
        <v>208646</v>
      </c>
      <c r="AE28" s="80"/>
      <c r="AF28" s="79"/>
      <c r="AG28" s="29"/>
      <c r="AH28" s="79">
        <f>SUM(AH13:AH26)</f>
        <v>177383364044</v>
      </c>
      <c r="AI28" s="29"/>
      <c r="AJ28" s="79">
        <f>SUM(AJ13:AJ26)</f>
        <v>182634618611</v>
      </c>
      <c r="AK28" s="29"/>
      <c r="AL28" s="96">
        <f>SUM(AL13:AL26)</f>
        <v>0.32863409295013551</v>
      </c>
    </row>
    <row r="29" spans="2:38" ht="21" customHeight="1" thickTop="1" x14ac:dyDescent="0.6"/>
    <row r="35" spans="20:20" ht="33" x14ac:dyDescent="0.8">
      <c r="T35" s="64">
        <v>4</v>
      </c>
    </row>
  </sheetData>
  <sortState xmlns:xlrd2="http://schemas.microsoft.com/office/spreadsheetml/2017/richdata2" ref="B13:AJ26">
    <sortCondition descending="1" ref="AJ13:AJ26"/>
  </sortState>
  <mergeCells count="29">
    <mergeCell ref="B28:N28"/>
    <mergeCell ref="B2:AL2"/>
    <mergeCell ref="B3:AL3"/>
    <mergeCell ref="B4:AL4"/>
    <mergeCell ref="AF11:AF12"/>
    <mergeCell ref="AH11:AH12"/>
    <mergeCell ref="AJ11:AJ12"/>
    <mergeCell ref="AL11:AL12"/>
    <mergeCell ref="AD10:AL10"/>
    <mergeCell ref="Z12"/>
    <mergeCell ref="AB12"/>
    <mergeCell ref="Z11:AB11"/>
    <mergeCell ref="V10:AB10"/>
    <mergeCell ref="AD11:AD12"/>
    <mergeCell ref="T11:T12"/>
    <mergeCell ref="P10:T10"/>
    <mergeCell ref="V12"/>
    <mergeCell ref="X12"/>
    <mergeCell ref="V11:X11"/>
    <mergeCell ref="L11:L12"/>
    <mergeCell ref="N11:N12"/>
    <mergeCell ref="B10:N10"/>
    <mergeCell ref="P11:P12"/>
    <mergeCell ref="R11:R12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F24"/>
  <sheetViews>
    <sheetView rightToLeft="1" view="pageBreakPreview" zoomScale="60" zoomScaleNormal="70" workbookViewId="0">
      <selection activeCell="AF18" sqref="AF18"/>
    </sheetView>
  </sheetViews>
  <sheetFormatPr defaultRowHeight="21" x14ac:dyDescent="0.6"/>
  <cols>
    <col min="1" max="1" width="4.7109375" style="1" customWidth="1"/>
    <col min="2" max="2" width="63.85546875" style="1" bestFit="1" customWidth="1"/>
    <col min="3" max="3" width="1" style="1" customWidth="1"/>
    <col min="4" max="4" width="19.140625" style="1" bestFit="1" customWidth="1"/>
    <col min="5" max="5" width="1" style="1" customWidth="1"/>
    <col min="6" max="6" width="7.85546875" style="1" customWidth="1"/>
    <col min="7" max="7" width="1" style="1" customWidth="1"/>
    <col min="8" max="8" width="10.140625" style="1" customWidth="1"/>
    <col min="9" max="9" width="1" style="1" customWidth="1"/>
    <col min="10" max="10" width="14.42578125" style="1" customWidth="1"/>
    <col min="11" max="11" width="1" style="1" customWidth="1"/>
    <col min="12" max="12" width="13.5703125" style="1" bestFit="1" customWidth="1"/>
    <col min="13" max="13" width="1" style="1" customWidth="1"/>
    <col min="14" max="14" width="19.140625" style="1" customWidth="1"/>
    <col min="15" max="15" width="1" style="1" customWidth="1"/>
    <col min="16" max="16" width="21.140625" style="1" customWidth="1"/>
    <col min="17" max="17" width="1" style="1" customWidth="1"/>
    <col min="18" max="18" width="13.5703125" style="1" bestFit="1" customWidth="1"/>
    <col min="19" max="19" width="1" style="1" customWidth="1"/>
    <col min="20" max="20" width="20.85546875" style="1" bestFit="1" customWidth="1"/>
    <col min="21" max="21" width="1" style="1" customWidth="1"/>
    <col min="22" max="22" width="13.5703125" style="1" bestFit="1" customWidth="1"/>
    <col min="23" max="23" width="1" style="1" customWidth="1"/>
    <col min="24" max="24" width="20.85546875" style="1" bestFit="1" customWidth="1"/>
    <col min="25" max="25" width="1" style="1" customWidth="1"/>
    <col min="26" max="26" width="13.5703125" style="1" bestFit="1" customWidth="1"/>
    <col min="27" max="27" width="1" style="1" customWidth="1"/>
    <col min="28" max="28" width="20.140625" style="1" customWidth="1"/>
    <col min="29" max="29" width="1" style="1" customWidth="1"/>
    <col min="30" max="30" width="20.140625" style="1" customWidth="1"/>
    <col min="31" max="31" width="1" style="1" customWidth="1"/>
    <col min="32" max="32" width="16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4" t="s">
        <v>136</v>
      </c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</row>
    <row r="3" spans="2:32" ht="39" x14ac:dyDescent="0.6">
      <c r="B3" s="124" t="s">
        <v>0</v>
      </c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</row>
    <row r="4" spans="2:32" ht="39" x14ac:dyDescent="0.6">
      <c r="B4" s="124" t="s">
        <v>192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</row>
    <row r="5" spans="2:32" ht="39" x14ac:dyDescent="0.6"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</row>
    <row r="6" spans="2:32" ht="39" x14ac:dyDescent="0.6"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</row>
    <row r="7" spans="2:32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32" s="2" customFormat="1" ht="30" x14ac:dyDescent="0.55000000000000004">
      <c r="B8" s="14" t="s">
        <v>121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10" spans="2:32" s="16" customFormat="1" ht="31.5" customHeight="1" x14ac:dyDescent="0.6">
      <c r="B10" s="109" t="s">
        <v>35</v>
      </c>
      <c r="C10" s="109" t="s">
        <v>35</v>
      </c>
      <c r="D10" s="109" t="s">
        <v>35</v>
      </c>
      <c r="E10" s="109" t="s">
        <v>35</v>
      </c>
      <c r="F10" s="109" t="s">
        <v>35</v>
      </c>
      <c r="G10" s="109" t="s">
        <v>35</v>
      </c>
      <c r="H10" s="109" t="s">
        <v>35</v>
      </c>
      <c r="I10" s="109" t="s">
        <v>35</v>
      </c>
      <c r="J10" s="109" t="s">
        <v>35</v>
      </c>
      <c r="L10" s="109" t="s">
        <v>185</v>
      </c>
      <c r="M10" s="109" t="s">
        <v>2</v>
      </c>
      <c r="N10" s="109" t="s">
        <v>2</v>
      </c>
      <c r="O10" s="109" t="s">
        <v>2</v>
      </c>
      <c r="P10" s="109" t="s">
        <v>2</v>
      </c>
      <c r="R10" s="109" t="s">
        <v>3</v>
      </c>
      <c r="S10" s="109" t="s">
        <v>3</v>
      </c>
      <c r="T10" s="109" t="s">
        <v>3</v>
      </c>
      <c r="U10" s="109" t="s">
        <v>3</v>
      </c>
      <c r="V10" s="109" t="s">
        <v>3</v>
      </c>
      <c r="W10" s="109" t="s">
        <v>3</v>
      </c>
      <c r="X10" s="109" t="s">
        <v>3</v>
      </c>
      <c r="Z10" s="109" t="s">
        <v>193</v>
      </c>
      <c r="AA10" s="109" t="s">
        <v>4</v>
      </c>
      <c r="AB10" s="109" t="s">
        <v>4</v>
      </c>
      <c r="AC10" s="109" t="s">
        <v>4</v>
      </c>
      <c r="AD10" s="109" t="s">
        <v>4</v>
      </c>
      <c r="AE10" s="109" t="s">
        <v>4</v>
      </c>
      <c r="AF10" s="109" t="s">
        <v>4</v>
      </c>
    </row>
    <row r="11" spans="2:32" s="16" customFormat="1" x14ac:dyDescent="0.6">
      <c r="B11" s="110" t="s">
        <v>36</v>
      </c>
      <c r="C11" s="24"/>
      <c r="D11" s="110" t="s">
        <v>95</v>
      </c>
      <c r="E11" s="24"/>
      <c r="F11" s="110" t="s">
        <v>28</v>
      </c>
      <c r="G11" s="24"/>
      <c r="H11" s="110" t="s">
        <v>37</v>
      </c>
      <c r="I11" s="24"/>
      <c r="J11" s="110" t="s">
        <v>25</v>
      </c>
      <c r="L11" s="110" t="s">
        <v>5</v>
      </c>
      <c r="M11" s="24"/>
      <c r="N11" s="110" t="s">
        <v>6</v>
      </c>
      <c r="O11" s="24"/>
      <c r="P11" s="110" t="s">
        <v>7</v>
      </c>
      <c r="R11" s="110" t="s">
        <v>8</v>
      </c>
      <c r="S11" s="110" t="s">
        <v>8</v>
      </c>
      <c r="T11" s="110" t="s">
        <v>8</v>
      </c>
      <c r="U11" s="24"/>
      <c r="V11" s="110" t="s">
        <v>9</v>
      </c>
      <c r="W11" s="110" t="s">
        <v>9</v>
      </c>
      <c r="X11" s="110" t="s">
        <v>9</v>
      </c>
      <c r="Z11" s="110" t="s">
        <v>5</v>
      </c>
      <c r="AA11" s="24"/>
      <c r="AB11" s="110" t="s">
        <v>6</v>
      </c>
      <c r="AC11" s="24"/>
      <c r="AD11" s="110" t="s">
        <v>7</v>
      </c>
      <c r="AE11" s="24"/>
      <c r="AF11" s="110" t="s">
        <v>38</v>
      </c>
    </row>
    <row r="12" spans="2:32" s="16" customFormat="1" ht="74.25" customHeight="1" x14ac:dyDescent="0.6">
      <c r="B12" s="111" t="s">
        <v>36</v>
      </c>
      <c r="C12" s="25"/>
      <c r="D12" s="111" t="s">
        <v>27</v>
      </c>
      <c r="E12" s="25"/>
      <c r="F12" s="111" t="s">
        <v>28</v>
      </c>
      <c r="G12" s="25"/>
      <c r="H12" s="111" t="s">
        <v>37</v>
      </c>
      <c r="I12" s="25"/>
      <c r="J12" s="111" t="s">
        <v>25</v>
      </c>
      <c r="L12" s="111" t="s">
        <v>5</v>
      </c>
      <c r="M12" s="25"/>
      <c r="N12" s="111" t="s">
        <v>6</v>
      </c>
      <c r="O12" s="25"/>
      <c r="P12" s="111" t="s">
        <v>7</v>
      </c>
      <c r="R12" s="111" t="s">
        <v>5</v>
      </c>
      <c r="S12" s="25"/>
      <c r="T12" s="111" t="s">
        <v>6</v>
      </c>
      <c r="U12" s="25"/>
      <c r="V12" s="111" t="s">
        <v>5</v>
      </c>
      <c r="W12" s="25"/>
      <c r="X12" s="111" t="s">
        <v>12</v>
      </c>
      <c r="Z12" s="111" t="s">
        <v>5</v>
      </c>
      <c r="AA12" s="25"/>
      <c r="AB12" s="111" t="s">
        <v>6</v>
      </c>
      <c r="AC12" s="25"/>
      <c r="AD12" s="111" t="s">
        <v>7</v>
      </c>
      <c r="AE12" s="25"/>
      <c r="AF12" s="111" t="s">
        <v>38</v>
      </c>
    </row>
    <row r="13" spans="2:32" s="16" customFormat="1" ht="32.25" customHeight="1" x14ac:dyDescent="0.6">
      <c r="B13" s="27" t="s">
        <v>212</v>
      </c>
      <c r="C13" s="27"/>
      <c r="D13" s="27" t="s">
        <v>213</v>
      </c>
      <c r="E13" s="27"/>
      <c r="F13" s="27">
        <v>18</v>
      </c>
      <c r="G13" s="27"/>
      <c r="H13" s="27">
        <v>0</v>
      </c>
      <c r="I13" s="27"/>
      <c r="J13" s="27" t="s">
        <v>113</v>
      </c>
      <c r="K13" s="27"/>
      <c r="L13" s="73">
        <v>0</v>
      </c>
      <c r="M13" s="73"/>
      <c r="N13" s="73">
        <v>0</v>
      </c>
      <c r="O13" s="73"/>
      <c r="P13" s="73">
        <v>0</v>
      </c>
      <c r="Q13" s="73"/>
      <c r="R13" s="73">
        <v>100000</v>
      </c>
      <c r="S13" s="73"/>
      <c r="T13" s="73">
        <v>100000000000</v>
      </c>
      <c r="U13" s="73"/>
      <c r="V13" s="73">
        <v>0</v>
      </c>
      <c r="W13" s="73"/>
      <c r="X13" s="73">
        <v>0</v>
      </c>
      <c r="Y13" s="73"/>
      <c r="Z13" s="73">
        <v>100000</v>
      </c>
      <c r="AA13" s="73"/>
      <c r="AB13" s="73">
        <v>100000000000</v>
      </c>
      <c r="AC13" s="73"/>
      <c r="AD13" s="73">
        <v>100000000000</v>
      </c>
      <c r="AE13" s="27"/>
      <c r="AF13" s="75">
        <f>AD13/'سرمایه گذاری ها'!$O$17</f>
        <v>0.17994074477747565</v>
      </c>
    </row>
    <row r="14" spans="2:32" s="16" customFormat="1" ht="32.25" customHeight="1" x14ac:dyDescent="0.6">
      <c r="B14" s="27" t="s">
        <v>214</v>
      </c>
      <c r="C14" s="27"/>
      <c r="D14" s="27" t="s">
        <v>215</v>
      </c>
      <c r="E14" s="27"/>
      <c r="F14" s="27">
        <v>18</v>
      </c>
      <c r="G14" s="27"/>
      <c r="H14" s="27">
        <v>0</v>
      </c>
      <c r="I14" s="27"/>
      <c r="J14" s="27" t="s">
        <v>113</v>
      </c>
      <c r="K14" s="27"/>
      <c r="L14" s="73">
        <v>0</v>
      </c>
      <c r="M14" s="73"/>
      <c r="N14" s="73">
        <v>0</v>
      </c>
      <c r="O14" s="73"/>
      <c r="P14" s="73">
        <v>0</v>
      </c>
      <c r="Q14" s="73"/>
      <c r="R14" s="73">
        <v>95000</v>
      </c>
      <c r="S14" s="73"/>
      <c r="T14" s="73">
        <v>95000000000</v>
      </c>
      <c r="U14" s="73"/>
      <c r="V14" s="73">
        <v>0</v>
      </c>
      <c r="W14" s="73"/>
      <c r="X14" s="73">
        <v>0</v>
      </c>
      <c r="Y14" s="73"/>
      <c r="Z14" s="73">
        <v>95000</v>
      </c>
      <c r="AA14" s="73"/>
      <c r="AB14" s="73">
        <v>95000000000</v>
      </c>
      <c r="AC14" s="73"/>
      <c r="AD14" s="73">
        <v>95000000000</v>
      </c>
      <c r="AE14" s="27"/>
      <c r="AF14" s="75">
        <f>AD14/'سرمایه گذاری ها'!$O$17</f>
        <v>0.17094370753860189</v>
      </c>
    </row>
    <row r="15" spans="2:32" s="16" customFormat="1" ht="32.25" customHeight="1" x14ac:dyDescent="0.6">
      <c r="B15" s="27" t="s">
        <v>216</v>
      </c>
      <c r="C15" s="27"/>
      <c r="D15" s="27" t="s">
        <v>217</v>
      </c>
      <c r="E15" s="27"/>
      <c r="F15" s="27">
        <v>18</v>
      </c>
      <c r="G15" s="27"/>
      <c r="H15" s="27">
        <v>0</v>
      </c>
      <c r="I15" s="27"/>
      <c r="J15" s="27" t="s">
        <v>113</v>
      </c>
      <c r="K15" s="27"/>
      <c r="L15" s="73">
        <v>0</v>
      </c>
      <c r="M15" s="73"/>
      <c r="N15" s="73">
        <v>0</v>
      </c>
      <c r="O15" s="73"/>
      <c r="P15" s="73">
        <v>0</v>
      </c>
      <c r="Q15" s="73"/>
      <c r="R15" s="73">
        <v>950000</v>
      </c>
      <c r="S15" s="73"/>
      <c r="T15" s="73">
        <v>95000000000</v>
      </c>
      <c r="U15" s="73"/>
      <c r="V15" s="73">
        <v>0</v>
      </c>
      <c r="W15" s="73"/>
      <c r="X15" s="73">
        <v>0</v>
      </c>
      <c r="Y15" s="73"/>
      <c r="Z15" s="73">
        <v>950000</v>
      </c>
      <c r="AA15" s="73"/>
      <c r="AB15" s="73">
        <v>95000000000</v>
      </c>
      <c r="AC15" s="73"/>
      <c r="AD15" s="73">
        <v>95000000000</v>
      </c>
      <c r="AE15" s="27"/>
      <c r="AF15" s="75">
        <f>AD15/'سرمایه گذاری ها'!$O$17</f>
        <v>0.17094370753860189</v>
      </c>
    </row>
    <row r="16" spans="2:32" s="16" customFormat="1" ht="32.25" customHeight="1" x14ac:dyDescent="0.6">
      <c r="B16" s="27" t="s">
        <v>148</v>
      </c>
      <c r="C16" s="27"/>
      <c r="D16" s="27" t="s">
        <v>149</v>
      </c>
      <c r="E16" s="27"/>
      <c r="F16" s="27">
        <v>18</v>
      </c>
      <c r="G16" s="27"/>
      <c r="H16" s="27">
        <v>10</v>
      </c>
      <c r="I16" s="27"/>
      <c r="J16" s="27" t="s">
        <v>113</v>
      </c>
      <c r="K16" s="27"/>
      <c r="L16" s="73">
        <v>1000000</v>
      </c>
      <c r="M16" s="73"/>
      <c r="N16" s="73">
        <v>500000000000</v>
      </c>
      <c r="O16" s="73"/>
      <c r="P16" s="73">
        <v>500000000000</v>
      </c>
      <c r="Q16" s="73"/>
      <c r="R16" s="73">
        <v>0</v>
      </c>
      <c r="S16" s="73"/>
      <c r="T16" s="73">
        <v>0</v>
      </c>
      <c r="U16" s="73"/>
      <c r="V16" s="73">
        <v>1000000</v>
      </c>
      <c r="W16" s="73"/>
      <c r="X16" s="73">
        <v>500000000000</v>
      </c>
      <c r="Y16" s="73"/>
      <c r="Z16" s="73">
        <v>0</v>
      </c>
      <c r="AA16" s="73"/>
      <c r="AB16" s="73">
        <v>0</v>
      </c>
      <c r="AC16" s="73"/>
      <c r="AD16" s="73">
        <v>0</v>
      </c>
      <c r="AE16" s="27"/>
      <c r="AF16" s="75">
        <f>AD16/'سرمایه گذاری ها'!$O$17</f>
        <v>0</v>
      </c>
    </row>
    <row r="17" spans="2:32" s="16" customFormat="1" ht="32.25" customHeight="1" x14ac:dyDescent="0.6"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27"/>
      <c r="AF17" s="75"/>
    </row>
    <row r="18" spans="2:32" ht="27" thickBot="1" x14ac:dyDescent="0.7">
      <c r="B18" s="125" t="s">
        <v>88</v>
      </c>
      <c r="C18" s="125"/>
      <c r="D18" s="125"/>
      <c r="E18" s="125"/>
      <c r="F18" s="125"/>
      <c r="G18" s="125"/>
      <c r="H18" s="125"/>
      <c r="I18" s="125"/>
      <c r="J18" s="125"/>
      <c r="K18" s="2"/>
      <c r="L18" s="74">
        <f>SUM(L13:L16)</f>
        <v>1000000</v>
      </c>
      <c r="M18" s="27"/>
      <c r="N18" s="74">
        <f>SUM(N13:N16)</f>
        <v>500000000000</v>
      </c>
      <c r="O18" s="27"/>
      <c r="P18" s="74">
        <f>SUM(P13:P16)</f>
        <v>500000000000</v>
      </c>
      <c r="Q18" s="27"/>
      <c r="R18" s="74">
        <f>SUM(R13:R16)</f>
        <v>1145000</v>
      </c>
      <c r="S18" s="27"/>
      <c r="T18" s="74">
        <f>SUM(T13:T16)</f>
        <v>290000000000</v>
      </c>
      <c r="U18" s="27"/>
      <c r="V18" s="74">
        <f>SUM(V13:V16)</f>
        <v>1000000</v>
      </c>
      <c r="W18" s="27"/>
      <c r="X18" s="74">
        <f>SUM(X13:X16)</f>
        <v>500000000000</v>
      </c>
      <c r="Y18" s="27"/>
      <c r="Z18" s="74">
        <f>SUM(Z13:Z16)</f>
        <v>1145000</v>
      </c>
      <c r="AA18" s="27"/>
      <c r="AB18" s="74">
        <f>SUM(AB13:AB16)</f>
        <v>290000000000</v>
      </c>
      <c r="AC18" s="27"/>
      <c r="AD18" s="74">
        <f>SUM(AD13:AD16)</f>
        <v>290000000000</v>
      </c>
      <c r="AE18" s="27"/>
      <c r="AF18" s="98">
        <f>SUM(AF13:AF16)</f>
        <v>0.52182815985467945</v>
      </c>
    </row>
    <row r="19" spans="2:32" ht="21.75" thickTop="1" x14ac:dyDescent="0.6"/>
    <row r="24" spans="2:32" ht="33" x14ac:dyDescent="0.8">
      <c r="P24" s="64">
        <v>5</v>
      </c>
    </row>
  </sheetData>
  <sortState xmlns:xlrd2="http://schemas.microsoft.com/office/spreadsheetml/2017/richdata2" ref="B13:AF16">
    <sortCondition descending="1" ref="AD13:AD16"/>
  </sortState>
  <mergeCells count="26">
    <mergeCell ref="B18:J18"/>
    <mergeCell ref="B2:AF2"/>
    <mergeCell ref="B3:AF3"/>
    <mergeCell ref="B4:AF4"/>
    <mergeCell ref="R10:X10"/>
    <mergeCell ref="Z11:Z12"/>
    <mergeCell ref="AB11:AB12"/>
    <mergeCell ref="AD11:AD12"/>
    <mergeCell ref="AF11:AF12"/>
    <mergeCell ref="Z10:AF10"/>
    <mergeCell ref="R12"/>
    <mergeCell ref="T12"/>
    <mergeCell ref="R11:T11"/>
    <mergeCell ref="V12"/>
    <mergeCell ref="X12"/>
    <mergeCell ref="V11:X11"/>
    <mergeCell ref="B10:J10"/>
    <mergeCell ref="L11:L12"/>
    <mergeCell ref="N11:N12"/>
    <mergeCell ref="P11:P12"/>
    <mergeCell ref="L10:P10"/>
    <mergeCell ref="B11:B12"/>
    <mergeCell ref="D11:D12"/>
    <mergeCell ref="F11:F12"/>
    <mergeCell ref="H11:H12"/>
    <mergeCell ref="J11:J12"/>
  </mergeCells>
  <printOptions horizontalCentered="1" verticalCentered="1"/>
  <pageMargins left="0.7" right="0.7" top="0.75" bottom="0.75" header="0.3" footer="0.3"/>
  <pageSetup paperSize="9" scale="3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B24"/>
  <sheetViews>
    <sheetView rightToLeft="1" view="pageBreakPreview" topLeftCell="A7" zoomScale="60" zoomScaleNormal="100" workbookViewId="0">
      <selection activeCell="T22" sqref="T22"/>
    </sheetView>
  </sheetViews>
  <sheetFormatPr defaultRowHeight="21.75" customHeight="1" x14ac:dyDescent="0.55000000000000004"/>
  <cols>
    <col min="1" max="1" width="4.5703125" style="2" customWidth="1"/>
    <col min="2" max="2" width="40.140625" style="2" customWidth="1"/>
    <col min="3" max="3" width="1" style="2" customWidth="1"/>
    <col min="4" max="4" width="22" style="2" bestFit="1" customWidth="1"/>
    <col min="5" max="5" width="1" style="2" customWidth="1"/>
    <col min="6" max="6" width="15.85546875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8.140625" style="2" customWidth="1"/>
    <col min="11" max="11" width="1" style="2" customWidth="1"/>
    <col min="12" max="12" width="16.5703125" style="2" bestFit="1" customWidth="1"/>
    <col min="13" max="13" width="1" style="2" customWidth="1"/>
    <col min="14" max="14" width="19.140625" style="2" bestFit="1" customWidth="1"/>
    <col min="15" max="15" width="1" style="2" customWidth="1"/>
    <col min="16" max="16" width="19.140625" style="2" bestFit="1" customWidth="1"/>
    <col min="17" max="17" width="1" style="2" customWidth="1"/>
    <col min="18" max="18" width="16.5703125" style="2" bestFit="1" customWidth="1"/>
    <col min="19" max="19" width="1" style="2" customWidth="1"/>
    <col min="20" max="20" width="12.1406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29.25" customHeight="1" x14ac:dyDescent="0.55000000000000004">
      <c r="B2" s="107" t="s">
        <v>136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</row>
    <row r="3" spans="2:28" ht="29.25" customHeight="1" x14ac:dyDescent="0.55000000000000004">
      <c r="B3" s="107" t="s">
        <v>0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</row>
    <row r="4" spans="2:28" ht="29.25" customHeight="1" x14ac:dyDescent="0.55000000000000004">
      <c r="B4" s="107" t="s">
        <v>192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</row>
    <row r="5" spans="2:28" ht="21.75" customHeight="1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21.75" customHeight="1" x14ac:dyDescent="0.55000000000000004">
      <c r="B6" s="14" t="s">
        <v>101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21.75" customHeight="1" x14ac:dyDescent="0.55000000000000004">
      <c r="B8" s="108" t="s">
        <v>39</v>
      </c>
      <c r="D8" s="109" t="s">
        <v>40</v>
      </c>
      <c r="E8" s="109" t="s">
        <v>40</v>
      </c>
      <c r="F8" s="109" t="s">
        <v>40</v>
      </c>
      <c r="G8" s="109" t="s">
        <v>40</v>
      </c>
      <c r="H8" s="109" t="s">
        <v>40</v>
      </c>
      <c r="I8" s="109" t="s">
        <v>40</v>
      </c>
      <c r="J8" s="109" t="s">
        <v>40</v>
      </c>
      <c r="L8" s="109" t="s">
        <v>185</v>
      </c>
      <c r="N8" s="109" t="s">
        <v>3</v>
      </c>
      <c r="O8" s="109" t="s">
        <v>3</v>
      </c>
      <c r="P8" s="109" t="s">
        <v>3</v>
      </c>
      <c r="R8" s="109" t="s">
        <v>193</v>
      </c>
      <c r="S8" s="109" t="s">
        <v>4</v>
      </c>
      <c r="T8" s="109" t="s">
        <v>4</v>
      </c>
    </row>
    <row r="9" spans="2:28" s="4" customFormat="1" ht="63.75" customHeight="1" x14ac:dyDescent="0.55000000000000004">
      <c r="B9" s="128" t="s">
        <v>39</v>
      </c>
      <c r="D9" s="126" t="s">
        <v>41</v>
      </c>
      <c r="E9" s="43"/>
      <c r="F9" s="126" t="s">
        <v>42</v>
      </c>
      <c r="G9" s="43"/>
      <c r="H9" s="126" t="s">
        <v>43</v>
      </c>
      <c r="I9" s="43"/>
      <c r="J9" s="126" t="s">
        <v>28</v>
      </c>
      <c r="L9" s="126" t="s">
        <v>44</v>
      </c>
      <c r="N9" s="126" t="s">
        <v>45</v>
      </c>
      <c r="O9" s="43"/>
      <c r="P9" s="126" t="s">
        <v>46</v>
      </c>
      <c r="R9" s="126" t="s">
        <v>44</v>
      </c>
      <c r="S9" s="43"/>
      <c r="T9" s="127" t="s">
        <v>38</v>
      </c>
    </row>
    <row r="10" spans="2:28" s="4" customFormat="1" ht="21.75" customHeight="1" x14ac:dyDescent="0.55000000000000004">
      <c r="B10" s="5" t="s">
        <v>114</v>
      </c>
      <c r="C10" s="5"/>
      <c r="D10" s="31" t="s">
        <v>165</v>
      </c>
      <c r="E10" s="5"/>
      <c r="F10" s="5" t="s">
        <v>47</v>
      </c>
      <c r="G10" s="5"/>
      <c r="H10" s="5" t="s">
        <v>166</v>
      </c>
      <c r="I10" s="5"/>
      <c r="J10" s="32">
        <v>0</v>
      </c>
      <c r="K10" s="5"/>
      <c r="L10" s="32">
        <v>49505900</v>
      </c>
      <c r="M10" s="5"/>
      <c r="N10" s="32">
        <v>105739089582</v>
      </c>
      <c r="O10" s="5"/>
      <c r="P10" s="32">
        <v>105039105583</v>
      </c>
      <c r="Q10" s="5"/>
      <c r="R10" s="32">
        <v>749489899</v>
      </c>
      <c r="S10" s="5"/>
      <c r="T10" s="35">
        <f>R10/'سرمایه گذاری ها'!$O$17</f>
        <v>1.34863770629255E-3</v>
      </c>
    </row>
    <row r="11" spans="2:28" s="4" customFormat="1" ht="21.75" customHeight="1" x14ac:dyDescent="0.55000000000000004">
      <c r="B11" s="5" t="s">
        <v>48</v>
      </c>
      <c r="C11" s="5"/>
      <c r="D11" s="31" t="s">
        <v>163</v>
      </c>
      <c r="E11" s="5"/>
      <c r="F11" s="5" t="s">
        <v>47</v>
      </c>
      <c r="G11" s="5"/>
      <c r="H11" s="5" t="s">
        <v>164</v>
      </c>
      <c r="I11" s="5"/>
      <c r="J11" s="32">
        <v>0</v>
      </c>
      <c r="K11" s="5"/>
      <c r="L11" s="32">
        <v>2602354898</v>
      </c>
      <c r="M11" s="5"/>
      <c r="N11" s="32">
        <v>487564135779</v>
      </c>
      <c r="O11" s="5"/>
      <c r="P11" s="32">
        <v>490128368348</v>
      </c>
      <c r="Q11" s="5"/>
      <c r="R11" s="32">
        <v>38122329</v>
      </c>
      <c r="S11" s="5"/>
      <c r="T11" s="35">
        <f>R11/'سرمایه گذاری ها'!$O$17</f>
        <v>6.8597602729119592E-5</v>
      </c>
    </row>
    <row r="12" spans="2:28" s="4" customFormat="1" ht="21.75" customHeight="1" x14ac:dyDescent="0.55000000000000004">
      <c r="B12" s="5" t="s">
        <v>118</v>
      </c>
      <c r="C12" s="5"/>
      <c r="D12" s="31" t="s">
        <v>188</v>
      </c>
      <c r="E12" s="5"/>
      <c r="F12" s="5" t="s">
        <v>47</v>
      </c>
      <c r="G12" s="5"/>
      <c r="H12" s="5" t="s">
        <v>189</v>
      </c>
      <c r="I12" s="5"/>
      <c r="J12" s="32">
        <v>0</v>
      </c>
      <c r="K12" s="5"/>
      <c r="L12" s="32">
        <v>9570135</v>
      </c>
      <c r="M12" s="5"/>
      <c r="N12" s="32">
        <v>0</v>
      </c>
      <c r="O12" s="5"/>
      <c r="P12" s="32">
        <v>0</v>
      </c>
      <c r="Q12" s="5"/>
      <c r="R12" s="32">
        <v>9570135</v>
      </c>
      <c r="S12" s="5"/>
      <c r="T12" s="35">
        <f>R12/'سرمایه گذاری ها'!$O$17</f>
        <v>1.7220572195209872E-5</v>
      </c>
    </row>
    <row r="13" spans="2:28" s="4" customFormat="1" ht="21.75" customHeight="1" x14ac:dyDescent="0.55000000000000004">
      <c r="B13" s="5" t="s">
        <v>119</v>
      </c>
      <c r="C13" s="5"/>
      <c r="D13" s="31" t="s">
        <v>161</v>
      </c>
      <c r="E13" s="5"/>
      <c r="F13" s="5" t="s">
        <v>47</v>
      </c>
      <c r="G13" s="5"/>
      <c r="H13" s="5" t="s">
        <v>162</v>
      </c>
      <c r="I13" s="5"/>
      <c r="J13" s="32">
        <v>0</v>
      </c>
      <c r="K13" s="5"/>
      <c r="L13" s="32">
        <v>8472618</v>
      </c>
      <c r="M13" s="5"/>
      <c r="N13" s="32">
        <v>6629</v>
      </c>
      <c r="O13" s="5"/>
      <c r="P13" s="32">
        <v>0</v>
      </c>
      <c r="Q13" s="5"/>
      <c r="R13" s="32">
        <v>8479247</v>
      </c>
      <c r="S13" s="5"/>
      <c r="T13" s="35">
        <f>R13/'سرمایه گذاری ها'!$O$17</f>
        <v>1.5257620203321762E-5</v>
      </c>
    </row>
    <row r="14" spans="2:28" s="4" customFormat="1" ht="21.75" customHeight="1" x14ac:dyDescent="0.55000000000000004">
      <c r="B14" s="5" t="s">
        <v>167</v>
      </c>
      <c r="C14" s="5"/>
      <c r="D14" s="31" t="s">
        <v>168</v>
      </c>
      <c r="E14" s="5"/>
      <c r="F14" s="5" t="s">
        <v>47</v>
      </c>
      <c r="G14" s="5"/>
      <c r="H14" s="5" t="s">
        <v>169</v>
      </c>
      <c r="I14" s="5"/>
      <c r="J14" s="32">
        <v>0</v>
      </c>
      <c r="K14" s="5"/>
      <c r="L14" s="32">
        <v>3585009</v>
      </c>
      <c r="M14" s="5"/>
      <c r="N14" s="32">
        <v>30448</v>
      </c>
      <c r="O14" s="5"/>
      <c r="P14" s="32">
        <v>0</v>
      </c>
      <c r="Q14" s="5"/>
      <c r="R14" s="32">
        <v>3615457</v>
      </c>
      <c r="S14" s="5"/>
      <c r="T14" s="35">
        <f>R14/'سرمایه گذاری ها'!$O$17</f>
        <v>6.5056802529093781E-6</v>
      </c>
    </row>
    <row r="15" spans="2:28" s="4" customFormat="1" ht="21.75" customHeight="1" x14ac:dyDescent="0.55000000000000004">
      <c r="B15" s="5" t="s">
        <v>114</v>
      </c>
      <c r="C15" s="5"/>
      <c r="D15" s="31" t="s">
        <v>170</v>
      </c>
      <c r="E15" s="5"/>
      <c r="F15" s="5" t="s">
        <v>115</v>
      </c>
      <c r="G15" s="5"/>
      <c r="H15" s="5" t="s">
        <v>166</v>
      </c>
      <c r="I15" s="5"/>
      <c r="J15" s="32">
        <v>18</v>
      </c>
      <c r="K15" s="5"/>
      <c r="L15" s="32">
        <v>1000000</v>
      </c>
      <c r="M15" s="5"/>
      <c r="N15" s="32">
        <v>0</v>
      </c>
      <c r="O15" s="5"/>
      <c r="P15" s="32">
        <v>0</v>
      </c>
      <c r="Q15" s="5"/>
      <c r="R15" s="32">
        <v>1000000</v>
      </c>
      <c r="S15" s="5"/>
      <c r="T15" s="35">
        <f>R15/'سرمایه گذاری ها'!$O$17</f>
        <v>1.7994074477747566E-6</v>
      </c>
    </row>
    <row r="16" spans="2:28" s="4" customFormat="1" ht="21.75" customHeight="1" x14ac:dyDescent="0.55000000000000004">
      <c r="B16" s="5" t="s">
        <v>159</v>
      </c>
      <c r="C16" s="5"/>
      <c r="D16" s="31" t="s">
        <v>160</v>
      </c>
      <c r="E16" s="5"/>
      <c r="F16" s="5" t="s">
        <v>47</v>
      </c>
      <c r="G16" s="5"/>
      <c r="H16" s="5" t="s">
        <v>116</v>
      </c>
      <c r="I16" s="5"/>
      <c r="J16" s="32">
        <v>0</v>
      </c>
      <c r="K16" s="5"/>
      <c r="L16" s="32">
        <v>113478763</v>
      </c>
      <c r="M16" s="5"/>
      <c r="N16" s="32">
        <v>515570952952</v>
      </c>
      <c r="O16" s="5"/>
      <c r="P16" s="32">
        <v>515684134634</v>
      </c>
      <c r="Q16" s="5"/>
      <c r="R16" s="32">
        <v>297081</v>
      </c>
      <c r="S16" s="5"/>
      <c r="T16" s="35">
        <f>R16/'سرمایه گذاری ها'!$O$17</f>
        <v>5.3456976399237251E-7</v>
      </c>
    </row>
    <row r="17" spans="2:20" s="4" customFormat="1" ht="21.75" customHeight="1" x14ac:dyDescent="0.55000000000000004">
      <c r="B17" s="5" t="s">
        <v>114</v>
      </c>
      <c r="C17" s="5"/>
      <c r="D17" s="31" t="s">
        <v>151</v>
      </c>
      <c r="E17" s="5"/>
      <c r="F17" s="5" t="s">
        <v>115</v>
      </c>
      <c r="G17" s="5"/>
      <c r="H17" s="5" t="s">
        <v>152</v>
      </c>
      <c r="I17" s="5"/>
      <c r="J17" s="32">
        <v>18</v>
      </c>
      <c r="K17" s="5"/>
      <c r="L17" s="32">
        <v>19550000000</v>
      </c>
      <c r="M17" s="5"/>
      <c r="N17" s="32">
        <v>0</v>
      </c>
      <c r="O17" s="5"/>
      <c r="P17" s="32">
        <v>19550000000</v>
      </c>
      <c r="Q17" s="5"/>
      <c r="R17" s="32">
        <v>0</v>
      </c>
      <c r="S17" s="5"/>
      <c r="T17" s="35">
        <f>R17/'سرمایه گذاری ها'!$O$17</f>
        <v>0</v>
      </c>
    </row>
    <row r="18" spans="2:20" s="4" customFormat="1" ht="21.75" customHeight="1" x14ac:dyDescent="0.55000000000000004">
      <c r="B18" s="5" t="s">
        <v>153</v>
      </c>
      <c r="C18" s="5"/>
      <c r="D18" s="31" t="s">
        <v>154</v>
      </c>
      <c r="E18" s="5"/>
      <c r="F18" s="5" t="s">
        <v>115</v>
      </c>
      <c r="G18" s="5"/>
      <c r="H18" s="5" t="s">
        <v>155</v>
      </c>
      <c r="I18" s="5"/>
      <c r="J18" s="32">
        <v>18</v>
      </c>
      <c r="K18" s="5"/>
      <c r="L18" s="32">
        <v>10000000000</v>
      </c>
      <c r="M18" s="5"/>
      <c r="N18" s="32">
        <v>0</v>
      </c>
      <c r="O18" s="5"/>
      <c r="P18" s="32">
        <v>10000000000</v>
      </c>
      <c r="Q18" s="5"/>
      <c r="R18" s="32">
        <v>0</v>
      </c>
      <c r="S18" s="5"/>
      <c r="T18" s="35">
        <f>R18/'سرمایه گذاری ها'!$O$17</f>
        <v>0</v>
      </c>
    </row>
    <row r="19" spans="2:20" s="4" customFormat="1" ht="21.75" customHeight="1" x14ac:dyDescent="0.55000000000000004">
      <c r="B19" s="5" t="s">
        <v>118</v>
      </c>
      <c r="C19" s="5"/>
      <c r="D19" s="31" t="s">
        <v>158</v>
      </c>
      <c r="E19" s="5"/>
      <c r="F19" s="5" t="s">
        <v>115</v>
      </c>
      <c r="G19" s="5"/>
      <c r="H19" s="5" t="s">
        <v>157</v>
      </c>
      <c r="I19" s="5"/>
      <c r="J19" s="32">
        <v>18</v>
      </c>
      <c r="K19" s="5"/>
      <c r="L19" s="32">
        <v>1540000000</v>
      </c>
      <c r="M19" s="5"/>
      <c r="N19" s="32">
        <v>0</v>
      </c>
      <c r="O19" s="5"/>
      <c r="P19" s="32">
        <v>1540000000</v>
      </c>
      <c r="Q19" s="5"/>
      <c r="R19" s="32">
        <v>0</v>
      </c>
      <c r="S19" s="5"/>
      <c r="T19" s="35">
        <f>R19/'سرمایه گذاری ها'!$O$17</f>
        <v>0</v>
      </c>
    </row>
    <row r="20" spans="2:20" s="4" customFormat="1" ht="21.75" customHeight="1" x14ac:dyDescent="0.55000000000000004">
      <c r="B20" s="5" t="s">
        <v>114</v>
      </c>
      <c r="C20" s="5"/>
      <c r="D20" s="31" t="s">
        <v>156</v>
      </c>
      <c r="E20" s="5"/>
      <c r="F20" s="5" t="s">
        <v>115</v>
      </c>
      <c r="G20" s="5"/>
      <c r="H20" s="5" t="s">
        <v>157</v>
      </c>
      <c r="I20" s="5"/>
      <c r="J20" s="32">
        <v>18</v>
      </c>
      <c r="K20" s="5"/>
      <c r="L20" s="32">
        <v>790000000</v>
      </c>
      <c r="M20" s="5"/>
      <c r="N20" s="32">
        <v>0</v>
      </c>
      <c r="O20" s="5"/>
      <c r="P20" s="32">
        <v>790000000</v>
      </c>
      <c r="Q20" s="5"/>
      <c r="R20" s="32">
        <v>0</v>
      </c>
      <c r="S20" s="5"/>
      <c r="T20" s="35">
        <f>R20/'سرمایه گذاری ها'!$O$17</f>
        <v>0</v>
      </c>
    </row>
    <row r="21" spans="2:20" s="4" customFormat="1" ht="21.75" customHeight="1" x14ac:dyDescent="0.55000000000000004">
      <c r="B21" s="5"/>
      <c r="C21" s="5"/>
      <c r="D21" s="31"/>
      <c r="E21" s="5"/>
      <c r="F21" s="5"/>
      <c r="G21" s="5"/>
      <c r="H21" s="5"/>
      <c r="I21" s="5"/>
      <c r="J21" s="32"/>
      <c r="K21" s="5"/>
      <c r="L21" s="32"/>
      <c r="M21" s="5"/>
      <c r="N21" s="32"/>
      <c r="O21" s="5"/>
      <c r="P21" s="32"/>
      <c r="Q21" s="5"/>
      <c r="R21" s="32"/>
      <c r="S21" s="5"/>
      <c r="T21" s="35"/>
    </row>
    <row r="22" spans="2:20" ht="21.75" customHeight="1" thickBot="1" x14ac:dyDescent="0.6">
      <c r="B22" s="76" t="s">
        <v>88</v>
      </c>
      <c r="C22" s="76"/>
      <c r="D22" s="76"/>
      <c r="E22" s="76"/>
      <c r="F22" s="76"/>
      <c r="G22" s="76"/>
      <c r="H22" s="76"/>
      <c r="I22" s="76"/>
      <c r="J22" s="76"/>
      <c r="L22" s="10">
        <f>SUM(L10:L20)</f>
        <v>34667967323</v>
      </c>
      <c r="N22" s="10">
        <f>SUM(N10:N20)</f>
        <v>1108874215390</v>
      </c>
      <c r="P22" s="10">
        <f>SUM(P10:P20)</f>
        <v>1142731608565</v>
      </c>
      <c r="R22" s="10">
        <f>SUM(R10:R20)</f>
        <v>810574148</v>
      </c>
      <c r="T22" s="34">
        <f>SUM(T10:T20)</f>
        <v>1.4585531588848777E-3</v>
      </c>
    </row>
    <row r="23" spans="2:20" ht="21.75" customHeight="1" thickTop="1" x14ac:dyDescent="0.55000000000000004"/>
    <row r="24" spans="2:20" ht="35.25" customHeight="1" x14ac:dyDescent="0.8">
      <c r="J24" s="64">
        <v>6</v>
      </c>
    </row>
  </sheetData>
  <sortState xmlns:xlrd2="http://schemas.microsoft.com/office/spreadsheetml/2017/richdata2" ref="B10:T20">
    <sortCondition descending="1" ref="R10:R20"/>
  </sortState>
  <mergeCells count="17">
    <mergeCell ref="B2:T2"/>
    <mergeCell ref="B3:T3"/>
    <mergeCell ref="B4:T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22"/>
  <sheetViews>
    <sheetView rightToLeft="1" view="pageBreakPreview" zoomScale="60" zoomScaleNormal="100" workbookViewId="0">
      <selection activeCell="J16" sqref="J16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07" t="s">
        <v>136</v>
      </c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2:28" ht="30" x14ac:dyDescent="0.6">
      <c r="B3" s="107" t="s">
        <v>0</v>
      </c>
      <c r="C3" s="107"/>
      <c r="D3" s="107"/>
      <c r="E3" s="107"/>
      <c r="F3" s="107"/>
      <c r="G3" s="107"/>
      <c r="H3" s="107"/>
      <c r="I3" s="107"/>
      <c r="J3" s="107"/>
      <c r="K3" s="107"/>
      <c r="L3" s="107"/>
      <c r="M3" s="107"/>
      <c r="N3" s="107"/>
    </row>
    <row r="4" spans="2:28" ht="30" x14ac:dyDescent="0.6">
      <c r="B4" s="107" t="s">
        <v>192</v>
      </c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</row>
    <row r="5" spans="2:28" ht="117" customHeight="1" x14ac:dyDescent="0.6"/>
    <row r="6" spans="2:28" s="2" customFormat="1" ht="30" x14ac:dyDescent="0.55000000000000004">
      <c r="B6" s="14" t="s">
        <v>102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32" t="s">
        <v>94</v>
      </c>
      <c r="D7" s="107" t="s">
        <v>193</v>
      </c>
      <c r="E7" s="107" t="s">
        <v>4</v>
      </c>
      <c r="F7" s="107" t="s">
        <v>4</v>
      </c>
      <c r="G7" s="107" t="s">
        <v>4</v>
      </c>
      <c r="H7" s="107" t="s">
        <v>4</v>
      </c>
      <c r="I7" s="107" t="s">
        <v>4</v>
      </c>
      <c r="J7" s="107" t="s">
        <v>4</v>
      </c>
      <c r="K7" s="107" t="s">
        <v>4</v>
      </c>
      <c r="L7" s="107" t="s">
        <v>4</v>
      </c>
      <c r="M7" s="107" t="s">
        <v>4</v>
      </c>
      <c r="N7" s="107" t="s">
        <v>4</v>
      </c>
    </row>
    <row r="8" spans="2:28" ht="30" x14ac:dyDescent="0.6">
      <c r="B8" s="132" t="s">
        <v>1</v>
      </c>
      <c r="D8" s="131" t="s">
        <v>5</v>
      </c>
      <c r="E8" s="26"/>
      <c r="F8" s="131" t="s">
        <v>30</v>
      </c>
      <c r="G8" s="26"/>
      <c r="H8" s="131" t="s">
        <v>31</v>
      </c>
      <c r="I8" s="26"/>
      <c r="J8" s="131" t="s">
        <v>32</v>
      </c>
      <c r="K8" s="26"/>
      <c r="L8" s="131" t="s">
        <v>33</v>
      </c>
      <c r="M8" s="26"/>
      <c r="N8" s="131" t="s">
        <v>34</v>
      </c>
    </row>
    <row r="9" spans="2:28" x14ac:dyDescent="0.6">
      <c r="B9" s="130"/>
      <c r="D9" s="129">
        <v>0</v>
      </c>
      <c r="E9" s="94"/>
      <c r="F9" s="129">
        <v>0</v>
      </c>
      <c r="G9" s="94"/>
      <c r="H9" s="129">
        <v>0</v>
      </c>
      <c r="I9" s="94"/>
      <c r="J9" s="129">
        <v>0</v>
      </c>
      <c r="K9" s="94"/>
      <c r="L9" s="129">
        <v>0</v>
      </c>
      <c r="M9" s="94"/>
      <c r="N9" s="129">
        <v>0</v>
      </c>
    </row>
    <row r="10" spans="2:28" x14ac:dyDescent="0.6">
      <c r="B10" s="130"/>
      <c r="D10" s="129"/>
      <c r="E10" s="94"/>
      <c r="F10" s="129"/>
      <c r="G10" s="94"/>
      <c r="H10" s="129"/>
      <c r="I10" s="94"/>
      <c r="J10" s="129"/>
      <c r="K10" s="94"/>
      <c r="L10" s="129"/>
      <c r="M10" s="94"/>
      <c r="N10" s="129"/>
    </row>
    <row r="11" spans="2:28" ht="22.5" thickBot="1" x14ac:dyDescent="0.65">
      <c r="B11" s="2" t="s">
        <v>88</v>
      </c>
      <c r="D11" s="95">
        <v>0</v>
      </c>
      <c r="E11" s="94"/>
      <c r="F11" s="95">
        <v>0</v>
      </c>
      <c r="G11" s="94"/>
      <c r="H11" s="95">
        <v>0</v>
      </c>
      <c r="I11" s="94"/>
      <c r="J11" s="95">
        <v>0</v>
      </c>
      <c r="K11" s="94"/>
      <c r="L11" s="95">
        <v>0</v>
      </c>
      <c r="M11" s="94"/>
      <c r="N11" s="95">
        <v>0</v>
      </c>
    </row>
    <row r="12" spans="2:28" ht="21.75" thickTop="1" x14ac:dyDescent="0.6"/>
    <row r="22" spans="8:8" ht="30" x14ac:dyDescent="0.75">
      <c r="H22" s="65">
        <v>7</v>
      </c>
    </row>
  </sheetData>
  <mergeCells count="18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  <mergeCell ref="L9:L10"/>
    <mergeCell ref="N9:N10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AB18"/>
  <sheetViews>
    <sheetView rightToLeft="1" view="pageBreakPreview" zoomScale="60" zoomScaleNormal="100" workbookViewId="0">
      <selection activeCell="I27" sqref="I27"/>
    </sheetView>
  </sheetViews>
  <sheetFormatPr defaultRowHeight="21" x14ac:dyDescent="0.55000000000000004"/>
  <cols>
    <col min="1" max="1" width="2.5703125" style="2" customWidth="1"/>
    <col min="2" max="2" width="29.28515625" style="2" customWidth="1"/>
    <col min="3" max="3" width="1" style="2" customWidth="1"/>
    <col min="4" max="4" width="17.8554687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2:28" ht="30" x14ac:dyDescent="0.55000000000000004">
      <c r="B2" s="107" t="s">
        <v>136</v>
      </c>
      <c r="C2" s="107"/>
      <c r="D2" s="107"/>
      <c r="E2" s="107"/>
      <c r="F2" s="107"/>
      <c r="G2" s="107"/>
      <c r="H2" s="107"/>
    </row>
    <row r="3" spans="2:28" ht="30" x14ac:dyDescent="0.55000000000000004">
      <c r="B3" s="107" t="s">
        <v>49</v>
      </c>
      <c r="C3" s="107"/>
      <c r="D3" s="107"/>
      <c r="E3" s="107"/>
      <c r="F3" s="107"/>
      <c r="G3" s="107"/>
      <c r="H3" s="107"/>
    </row>
    <row r="4" spans="2:28" ht="30" x14ac:dyDescent="0.55000000000000004">
      <c r="B4" s="107" t="s">
        <v>192</v>
      </c>
      <c r="C4" s="107"/>
      <c r="D4" s="107"/>
      <c r="E4" s="107"/>
      <c r="F4" s="107"/>
      <c r="G4" s="107"/>
      <c r="H4" s="107"/>
    </row>
    <row r="5" spans="2:28" ht="64.5" customHeight="1" x14ac:dyDescent="0.55000000000000004"/>
    <row r="6" spans="2:28" ht="30" x14ac:dyDescent="0.55000000000000004">
      <c r="B6" s="14" t="s">
        <v>122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" customFormat="1" ht="51" customHeight="1" x14ac:dyDescent="0.6">
      <c r="B8" s="133" t="s">
        <v>53</v>
      </c>
      <c r="C8" s="46"/>
      <c r="D8" s="133" t="s">
        <v>44</v>
      </c>
      <c r="E8" s="46"/>
      <c r="F8" s="133" t="s">
        <v>76</v>
      </c>
      <c r="G8" s="46"/>
      <c r="H8" s="133" t="s">
        <v>11</v>
      </c>
    </row>
    <row r="9" spans="2:28" s="4" customFormat="1" x14ac:dyDescent="0.55000000000000004">
      <c r="B9" s="4" t="s">
        <v>85</v>
      </c>
      <c r="D9" s="30">
        <f>'سرمایه‌گذاری در سهام'!J28</f>
        <v>-3308096414</v>
      </c>
      <c r="F9" s="48">
        <f>D9/$D$13</f>
        <v>-0.65507090462702267</v>
      </c>
      <c r="G9" s="6"/>
      <c r="H9" s="48">
        <v>-2.9999999999999997E-4</v>
      </c>
    </row>
    <row r="10" spans="2:28" s="4" customFormat="1" x14ac:dyDescent="0.55000000000000004">
      <c r="B10" s="4" t="s">
        <v>86</v>
      </c>
      <c r="D10" s="30">
        <f>'سرمایه‌گذاری در اوراق بهادار'!J28</f>
        <v>3249777063</v>
      </c>
      <c r="F10" s="48">
        <f t="shared" ref="F10:F11" si="0">D10/$D$13</f>
        <v>0.64352247760562353</v>
      </c>
      <c r="G10" s="6"/>
      <c r="H10" s="48">
        <v>2.7000000000000001E-3</v>
      </c>
    </row>
    <row r="11" spans="2:28" s="4" customFormat="1" x14ac:dyDescent="0.55000000000000004">
      <c r="B11" s="4" t="s">
        <v>87</v>
      </c>
      <c r="D11" s="30">
        <f>'درآمد سپرده بانکی'!F30</f>
        <v>5108301560</v>
      </c>
      <c r="F11" s="48">
        <f t="shared" si="0"/>
        <v>1.011548427021399</v>
      </c>
      <c r="G11" s="6"/>
      <c r="H11" s="48">
        <v>1.44E-2</v>
      </c>
    </row>
    <row r="12" spans="2:28" s="4" customFormat="1" x14ac:dyDescent="0.55000000000000004">
      <c r="D12" s="30"/>
      <c r="F12" s="48"/>
      <c r="G12" s="6"/>
      <c r="H12" s="48"/>
    </row>
    <row r="13" spans="2:28" ht="24.75" thickBot="1" x14ac:dyDescent="0.65">
      <c r="B13" s="33" t="s">
        <v>88</v>
      </c>
      <c r="D13" s="81">
        <f>SUM(D9:D12)</f>
        <v>5049982209</v>
      </c>
      <c r="E13" s="27"/>
      <c r="F13" s="82">
        <v>1</v>
      </c>
      <c r="G13" s="75"/>
      <c r="H13" s="83">
        <f>SUM(H9:H12)</f>
        <v>1.6799999999999999E-2</v>
      </c>
    </row>
    <row r="14" spans="2:28" ht="21.75" thickTop="1" x14ac:dyDescent="0.55000000000000004">
      <c r="D14" s="3"/>
    </row>
    <row r="18" spans="4:4" ht="27" customHeight="1" x14ac:dyDescent="0.75">
      <c r="D18" s="66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سود اوراق بهادار و سپرده بانکی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سایر درآمدها</vt:lpstr>
      <vt:lpstr>'صفحه اول'!Print_Area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Mobina Sadeghi</cp:lastModifiedBy>
  <cp:lastPrinted>2022-09-27T17:41:15Z</cp:lastPrinted>
  <dcterms:created xsi:type="dcterms:W3CDTF">2021-12-28T12:49:50Z</dcterms:created>
  <dcterms:modified xsi:type="dcterms:W3CDTF">2022-09-28T05:15:52Z</dcterms:modified>
</cp:coreProperties>
</file>