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تیر 1401\دی\"/>
    </mc:Choice>
  </mc:AlternateContent>
  <xr:revisionPtr revIDLastSave="0" documentId="13_ncr:1_{8ADA9E04-9F35-4711-B2F6-6B754191F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اول'!$A$1:$N$34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J17" i="8"/>
  <c r="D13" i="15"/>
  <c r="V25" i="11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10" i="6"/>
  <c r="R26" i="6"/>
  <c r="AD23" i="3"/>
  <c r="AH23" i="3"/>
  <c r="AJ23" i="3"/>
  <c r="P23" i="3"/>
  <c r="R23" i="3"/>
  <c r="T23" i="3"/>
  <c r="V23" i="3"/>
  <c r="X23" i="3"/>
  <c r="Z23" i="3"/>
  <c r="AB23" i="3"/>
  <c r="D22" i="10" l="1"/>
  <c r="F22" i="10"/>
  <c r="H22" i="10"/>
  <c r="J22" i="10"/>
  <c r="L22" i="10"/>
  <c r="N22" i="10"/>
  <c r="P22" i="10"/>
  <c r="R22" i="10"/>
  <c r="D25" i="11"/>
  <c r="F25" i="11"/>
  <c r="H25" i="11"/>
  <c r="J25" i="11"/>
  <c r="D9" i="15" s="1"/>
  <c r="L25" i="11"/>
  <c r="N25" i="11"/>
  <c r="P25" i="11"/>
  <c r="R25" i="11"/>
  <c r="T25" i="11"/>
  <c r="P23" i="7"/>
  <c r="O13" i="16"/>
  <c r="AB16" i="5"/>
  <c r="M15" i="16" s="1"/>
  <c r="O12" i="16"/>
  <c r="F14" i="14"/>
  <c r="D14" i="14"/>
  <c r="J23" i="13"/>
  <c r="F23" i="13"/>
  <c r="D11" i="15" s="1"/>
  <c r="R21" i="12"/>
  <c r="P21" i="12"/>
  <c r="N21" i="12"/>
  <c r="L21" i="12"/>
  <c r="J21" i="12"/>
  <c r="D10" i="15" s="1"/>
  <c r="H21" i="12"/>
  <c r="F21" i="12"/>
  <c r="D21" i="12"/>
  <c r="R28" i="9"/>
  <c r="P28" i="9"/>
  <c r="N17" i="8"/>
  <c r="L17" i="8"/>
  <c r="T17" i="8"/>
  <c r="R17" i="8"/>
  <c r="P17" i="8"/>
  <c r="L23" i="7"/>
  <c r="L26" i="6"/>
  <c r="E13" i="16" s="1"/>
  <c r="G13" i="16" s="1"/>
  <c r="N26" i="6"/>
  <c r="I13" i="16" s="1"/>
  <c r="P26" i="6"/>
  <c r="K13" i="16" s="1"/>
  <c r="G12" i="16"/>
  <c r="E12" i="16"/>
  <c r="K21" i="1"/>
  <c r="I21" i="1"/>
  <c r="G14" i="16" s="1"/>
  <c r="G21" i="1"/>
  <c r="E14" i="16" s="1"/>
  <c r="E21" i="1"/>
  <c r="Z16" i="5"/>
  <c r="X16" i="5"/>
  <c r="K15" i="16" s="1"/>
  <c r="V16" i="5"/>
  <c r="L16" i="5"/>
  <c r="N16" i="5"/>
  <c r="E15" i="16" s="1"/>
  <c r="P16" i="5"/>
  <c r="G15" i="16" s="1"/>
  <c r="R16" i="5"/>
  <c r="T16" i="5"/>
  <c r="I15" i="16" s="1"/>
  <c r="AD16" i="5"/>
  <c r="O15" i="16" s="1"/>
  <c r="M21" i="1"/>
  <c r="I14" i="16" s="1"/>
  <c r="O21" i="1"/>
  <c r="Q21" i="1"/>
  <c r="K14" i="16" s="1"/>
  <c r="R21" i="1"/>
  <c r="S21" i="1"/>
  <c r="W21" i="1"/>
  <c r="M14" i="16" s="1"/>
  <c r="Y21" i="1"/>
  <c r="O14" i="16" s="1"/>
  <c r="J23" i="7"/>
  <c r="M12" i="16"/>
  <c r="K12" i="16"/>
  <c r="I12" i="16"/>
  <c r="N28" i="9"/>
  <c r="L28" i="9"/>
  <c r="J28" i="9"/>
  <c r="H28" i="9"/>
  <c r="F28" i="9"/>
  <c r="D28" i="9"/>
  <c r="R23" i="7"/>
  <c r="T23" i="7"/>
  <c r="N23" i="7"/>
  <c r="P17" i="16"/>
  <c r="N17" i="16"/>
  <c r="L17" i="16"/>
  <c r="J17" i="16"/>
  <c r="H17" i="16"/>
  <c r="F17" i="16"/>
  <c r="D17" i="16"/>
  <c r="M13" i="16" l="1"/>
  <c r="F9" i="15"/>
  <c r="O17" i="16"/>
  <c r="E17" i="16"/>
  <c r="G17" i="16"/>
  <c r="K17" i="16"/>
  <c r="M17" i="16"/>
  <c r="I17" i="16"/>
  <c r="F10" i="15" l="1"/>
  <c r="F11" i="15"/>
  <c r="AF14" i="5"/>
  <c r="AF13" i="5"/>
  <c r="Q12" i="16"/>
  <c r="AL17" i="3"/>
  <c r="AL14" i="3"/>
  <c r="AL15" i="3"/>
  <c r="AL16" i="3"/>
  <c r="AL20" i="3"/>
  <c r="AA12" i="1"/>
  <c r="AA16" i="1"/>
  <c r="AL21" i="3"/>
  <c r="AA13" i="1"/>
  <c r="AA17" i="1"/>
  <c r="AL18" i="3"/>
  <c r="AL13" i="3"/>
  <c r="AL23" i="3" s="1"/>
  <c r="AA14" i="1"/>
  <c r="AA18" i="1"/>
  <c r="AL19" i="3"/>
  <c r="AA15" i="1"/>
  <c r="AA19" i="1"/>
  <c r="Q13" i="16"/>
  <c r="Q17" i="16"/>
  <c r="Q16" i="16"/>
  <c r="Q15" i="16"/>
  <c r="Q14" i="16"/>
  <c r="F13" i="15" l="1"/>
  <c r="AF16" i="5"/>
  <c r="T26" i="6"/>
  <c r="AA21" i="1"/>
  <c r="H13" i="15"/>
</calcChain>
</file>

<file path=xl/sharedStrings.xml><?xml version="1.0" encoding="utf-8"?>
<sst xmlns="http://schemas.openxmlformats.org/spreadsheetml/2006/main" count="821" uniqueCount="209">
  <si>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</si>
  <si>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</si>
  <si>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</si>
  <si>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</si>
  <si>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</si>
  <si>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</si>
  <si>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</si>
  <si>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</si>
  <si>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</si>
  <si>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</si>
  <si>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</si>
  <si>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</si>
  <si>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</si>
  <si>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</si>
  <si>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</si>
  <si>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</si>
  <si>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</si>
  <si>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</si>
  <si>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</si>
  <si>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</si>
  <si>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</si>
  <si>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</si>
  <si>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</si>
  <si>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</si>
  <si>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</si>
  <si>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</si>
  <si>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</si>
  <si>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</si>
  <si>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</si>
  <si>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</si>
  <si>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</si>
  <si>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</si>
  <si>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</si>
  <si>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</si>
  <si>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</si>
  <si>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</si>
  <si>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</si>
  <si>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</si>
  <si>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</si>
  <si>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</si>
  <si>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</si>
  <si>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</si>
  <si>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</si>
  <si>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</si>
  <si>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</si>
  <si>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</si>
  <si>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</si>
  <si>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</si>
  <si>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</si>
  <si>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</si>
  <si>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</si>
  <si>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</si>
  <si>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</si>
  <si>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</si>
  <si>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</si>
  <si>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</si>
  <si>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</si>
  <si>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</si>
  <si>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</si>
  <si>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</si>
  <si>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</si>
  <si>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</si>
  <si>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</si>
  <si>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</si>
  <si>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</si>
  <si>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</si>
  <si>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</si>
  <si>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</si>
  <si>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</si>
  <si>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</si>
  <si>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</si>
  <si>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</si>
  <si>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</si>
  <si>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</si>
  <si>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</si>
  <si>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</si>
  <si>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</si>
  <si>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</si>
  <si>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</si>
  <si>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</si>
  <si>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</si>
  <si>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</si>
  <si>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</si>
  <si>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</si>
  <si>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</si>
  <si>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</si>
  <si>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</si>
  <si>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</si>
  <si>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</si>
  <si>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</si>
  <si>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</si>
  <si>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</si>
  <si>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</si>
  <si>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</si>
  <si>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</si>
  <si>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</si>
  <si>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</si>
  <si>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</si>
  <si>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</si>
  <si>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</si>
  <si>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</si>
  <si>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</si>
  <si>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</si>
  <si>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</si>
  <si>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</si>
  <si>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</si>
  <si>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</si>
  <si>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</si>
  <si>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</si>
  <si>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</si>
  <si>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</si>
  <si>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</si>
  <si>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</si>
  <si>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</si>
  <si>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</si>
  <si>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</si>
  <si>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</si>
  <si>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</si>
  <si>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</si>
  <si>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</si>
  <si>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</si>
  <si>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</si>
  <si>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</si>
  <si>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</si>
  <si>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</si>
  <si>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</si>
  <si>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</si>
  <si>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</si>
  <si>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</si>
  <si>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</si>
  <si>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</si>
  <si>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</si>
  <si>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</si>
  <si>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</si>
  <si>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1400/06/16</t>
  </si>
  <si>
    <t>1403/09/19</t>
  </si>
  <si>
    <t>سپرده های بانکی</t>
  </si>
  <si>
    <t>قنداصفهان‌</t>
  </si>
  <si>
    <t>صندوق سرمایه‌گذاری گنجینه الماس بیمه دی</t>
  </si>
  <si>
    <t>برای ماه منتهی به 1401/04/31</t>
  </si>
  <si>
    <t>1401/04/31</t>
  </si>
  <si>
    <t>1401/03/31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</si>
  <si>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</si>
  <si>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</si>
  <si>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</si>
  <si>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</si>
  <si>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</si>
  <si>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1398/07/13</t>
  </si>
  <si>
    <t>1401/04/06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</si>
  <si>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</si>
  <si>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</si>
  <si>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</si>
  <si>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</si>
  <si>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</si>
  <si>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</si>
  <si>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</si>
  <si>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1403/04/23</t>
  </si>
  <si>
    <t>گواهی سپرده بلند مدت به تاریخ 1402/04/19</t>
  </si>
  <si>
    <t>1402/04/19</t>
  </si>
  <si>
    <t>0402730625007</t>
  </si>
  <si>
    <t>1400/09/21</t>
  </si>
  <si>
    <t xml:space="preserve">بانک ایران زمین انقلاب </t>
  </si>
  <si>
    <t>114-912-1396301-2</t>
  </si>
  <si>
    <t>1400/10/25</t>
  </si>
  <si>
    <t>0403214639000</t>
  </si>
  <si>
    <t>1401/01/09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</si>
  <si>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</si>
  <si>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</si>
  <si>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</si>
  <si>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</si>
  <si>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</si>
  <si>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</si>
  <si>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</si>
  <si>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</si>
  <si>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</si>
  <si>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</si>
  <si>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</si>
  <si>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</si>
  <si>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10-8572644-1</t>
  </si>
  <si>
    <t>1400/04/19</t>
  </si>
  <si>
    <t>0800499010004</t>
  </si>
  <si>
    <t>0201283319005</t>
  </si>
  <si>
    <t>1399/05/29</t>
  </si>
  <si>
    <t>0301758440002</t>
  </si>
  <si>
    <t>قرض الحسنه</t>
  </si>
  <si>
    <t>1397/03/01</t>
  </si>
  <si>
    <t>بانک آینده شهيد بهشتي</t>
  </si>
  <si>
    <t>0100302886002</t>
  </si>
  <si>
    <t>0301460062002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</si>
  <si>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</si>
  <si>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</si>
  <si>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</si>
  <si>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</si>
  <si>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</si>
  <si>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</si>
  <si>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</si>
  <si>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</si>
  <si>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</si>
  <si>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</si>
  <si>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</si>
  <si>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</si>
  <si>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</si>
  <si>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افشای اطلاعات ماهانه</t>
  </si>
  <si>
    <t>منتهی به تاریخ 31 تیرماه 1401</t>
  </si>
  <si>
    <t xml:space="preserve">با سلام </t>
  </si>
  <si>
    <t>با تشکر</t>
  </si>
  <si>
    <t>مدیر صندوق</t>
  </si>
  <si>
    <t xml:space="preserve">صندوق سرمایه گذاری  گنجینه الماس بیمه دی </t>
  </si>
  <si>
    <r>
      <t xml:space="preserve">به پیوست گزارش افشای ماهانه پرتفوی </t>
    </r>
    <r>
      <rPr>
        <b/>
        <sz val="16"/>
        <rFont val="B Zar"/>
        <charset val="178"/>
      </rPr>
      <t>صندوق سرمایه گذاری مشترک گنجینه الماس بیمه دی</t>
    </r>
    <r>
      <rPr>
        <sz val="16"/>
        <rFont val="B Zar"/>
        <charset val="178"/>
      </rPr>
      <t xml:space="preserve"> مربوط به دوره زمانی یک ماهه منتهی به 31 تیر ماه 1401 که در راستای اجرای ابلاغیه  12020093 سازمان بورس و اوراق و بر اساس مدارک و اطلاعات موجود تا تاریخ 1401/05/05  بهادار تهیه گردیده است تقدیم می گردد.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</si>
</sst>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104775</xdr:colOff>
      <xdr:row>32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C441A-598B-EFE8-662C-A5AB33A8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656825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topLeftCell="A13" zoomScaleNormal="100" zoomScaleSheetLayoutView="100" workbookViewId="0">
      <selection activeCell="P29" sqref="P29"/>
    </sheetView>
  </sheetViews>
  <sheetFormatPr defaultRowHeight="24" x14ac:dyDescent="0.6"/>
  <cols>
    <col min="1" max="1" width="7.28515625" style="27" customWidth="1"/>
    <col min="2" max="8" width="8.85546875" style="27" customWidth="1"/>
    <col min="9" max="16384" width="9.140625" style="27"/>
  </cols>
  <sheetData>
    <row r="5" spans="2:10" s="100" customFormat="1" ht="30" x14ac:dyDescent="0.25">
      <c r="B5" s="105" t="s">
        <v>207</v>
      </c>
      <c r="C5" s="105"/>
      <c r="D5" s="105"/>
      <c r="E5" s="105"/>
      <c r="F5" s="105"/>
      <c r="G5" s="105"/>
      <c r="H5" s="105"/>
      <c r="I5" s="102"/>
    </row>
    <row r="6" spans="2:10" s="100" customFormat="1" ht="30" x14ac:dyDescent="0.25">
      <c r="B6" s="105" t="s">
        <v>202</v>
      </c>
      <c r="C6" s="105"/>
      <c r="D6" s="105"/>
      <c r="E6" s="105"/>
      <c r="F6" s="105"/>
      <c r="G6" s="105"/>
      <c r="H6" s="105"/>
      <c r="I6" s="102"/>
    </row>
    <row r="7" spans="2:10" s="100" customFormat="1" ht="30" x14ac:dyDescent="0.25">
      <c r="B7" s="105" t="s">
        <v>203</v>
      </c>
      <c r="C7" s="105"/>
      <c r="D7" s="105"/>
      <c r="E7" s="105"/>
      <c r="F7" s="105"/>
      <c r="G7" s="105"/>
      <c r="H7" s="105"/>
      <c r="I7" s="102"/>
    </row>
    <row r="10" spans="2:10" x14ac:dyDescent="0.6">
      <c r="B10" s="27" t="s">
        <v>204</v>
      </c>
    </row>
    <row r="11" spans="2:10" x14ac:dyDescent="0.6">
      <c r="B11" s="104" t="s">
        <v>208</v>
      </c>
      <c r="C11" s="104"/>
      <c r="D11" s="104"/>
      <c r="E11" s="104"/>
      <c r="F11" s="104"/>
      <c r="G11" s="104"/>
      <c r="H11" s="104"/>
    </row>
    <row r="12" spans="2:10" x14ac:dyDescent="0.6">
      <c r="B12" s="104"/>
      <c r="C12" s="104"/>
      <c r="D12" s="104"/>
      <c r="E12" s="104"/>
      <c r="F12" s="104"/>
      <c r="G12" s="104"/>
      <c r="H12" s="104"/>
    </row>
    <row r="13" spans="2:10" x14ac:dyDescent="0.6">
      <c r="B13" s="104"/>
      <c r="C13" s="104"/>
      <c r="D13" s="104"/>
      <c r="E13" s="104"/>
      <c r="F13" s="104"/>
      <c r="G13" s="104"/>
      <c r="H13" s="104"/>
    </row>
    <row r="14" spans="2:10" x14ac:dyDescent="0.6">
      <c r="B14" s="104"/>
      <c r="C14" s="104"/>
      <c r="D14" s="104"/>
      <c r="E14" s="104"/>
      <c r="F14" s="104"/>
      <c r="G14" s="104"/>
      <c r="H14" s="104"/>
      <c r="I14" s="101"/>
      <c r="J14" s="101"/>
    </row>
    <row r="15" spans="2:10" x14ac:dyDescent="0.6">
      <c r="B15" s="104"/>
      <c r="C15" s="104"/>
      <c r="D15" s="104"/>
      <c r="E15" s="104"/>
      <c r="F15" s="104"/>
      <c r="G15" s="104"/>
      <c r="H15" s="104"/>
      <c r="I15" s="101"/>
      <c r="J15" s="101"/>
    </row>
    <row r="16" spans="2:10" x14ac:dyDescent="0.6">
      <c r="B16" s="104"/>
      <c r="C16" s="104"/>
      <c r="D16" s="104"/>
      <c r="E16" s="104"/>
      <c r="F16" s="104"/>
      <c r="G16" s="104"/>
      <c r="H16" s="104"/>
      <c r="I16" s="101"/>
      <c r="J16" s="101"/>
    </row>
    <row r="17" spans="2:10" x14ac:dyDescent="0.6">
      <c r="B17" s="104"/>
      <c r="C17" s="104"/>
      <c r="D17" s="104"/>
      <c r="E17" s="104"/>
      <c r="F17" s="104"/>
      <c r="G17" s="104"/>
      <c r="H17" s="104"/>
      <c r="I17" s="101"/>
      <c r="J17" s="101"/>
    </row>
    <row r="18" spans="2:10" x14ac:dyDescent="0.6">
      <c r="B18" s="104"/>
      <c r="C18" s="104"/>
      <c r="D18" s="104"/>
      <c r="E18" s="104"/>
      <c r="F18" s="104"/>
      <c r="G18" s="104"/>
      <c r="H18" s="104"/>
      <c r="I18" s="101"/>
      <c r="J18" s="101"/>
    </row>
    <row r="19" spans="2:10" x14ac:dyDescent="0.6">
      <c r="B19" s="101"/>
      <c r="C19" s="101"/>
      <c r="D19" s="101"/>
      <c r="E19" s="101"/>
      <c r="F19" s="101"/>
      <c r="G19" s="101"/>
      <c r="H19" s="101"/>
      <c r="I19" s="101"/>
      <c r="J19" s="101"/>
    </row>
    <row r="20" spans="2:10" x14ac:dyDescent="0.6">
      <c r="B20" s="101"/>
      <c r="C20" s="101"/>
      <c r="D20" s="101"/>
      <c r="E20" s="101"/>
      <c r="F20" s="101"/>
      <c r="G20" s="103" t="s">
        <v>205</v>
      </c>
      <c r="H20" s="103"/>
      <c r="I20" s="101"/>
      <c r="J20" s="101"/>
    </row>
    <row r="21" spans="2:10" x14ac:dyDescent="0.6">
      <c r="B21" s="101"/>
      <c r="C21" s="101"/>
      <c r="D21" s="101"/>
      <c r="E21" s="101"/>
      <c r="F21" s="101"/>
      <c r="G21" s="103" t="s">
        <v>206</v>
      </c>
      <c r="H21" s="103"/>
      <c r="I21" s="101"/>
      <c r="J21" s="101"/>
    </row>
  </sheetData>
  <mergeCells count="6">
    <mergeCell ref="G21:H21"/>
    <mergeCell ref="B11:H18"/>
    <mergeCell ref="G20:H20"/>
    <mergeCell ref="B5:H5"/>
    <mergeCell ref="B6:H6"/>
    <mergeCell ref="B7:H7"/>
  </mergeCells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6"/>
  <sheetViews>
    <sheetView rightToLeft="1" topLeftCell="A7" workbookViewId="0">
      <selection activeCell="N23" sqref="L23:N23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1.28515625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33" t="s">
        <v>138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2:28" ht="27" customHeight="1" x14ac:dyDescent="0.25">
      <c r="B3" s="133" t="s">
        <v>51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28" ht="27" customHeight="1" x14ac:dyDescent="0.25">
      <c r="B4" s="133" t="s">
        <v>139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36" t="s">
        <v>52</v>
      </c>
      <c r="C8" s="136" t="s">
        <v>52</v>
      </c>
      <c r="D8" s="136" t="s">
        <v>52</v>
      </c>
      <c r="E8" s="136" t="s">
        <v>52</v>
      </c>
      <c r="F8" s="136" t="s">
        <v>52</v>
      </c>
      <c r="G8" s="136" t="s">
        <v>52</v>
      </c>
      <c r="H8" s="136" t="s">
        <v>52</v>
      </c>
      <c r="J8" s="136" t="s">
        <v>53</v>
      </c>
      <c r="K8" s="136" t="s">
        <v>53</v>
      </c>
      <c r="L8" s="136" t="s">
        <v>53</v>
      </c>
      <c r="M8" s="136" t="s">
        <v>53</v>
      </c>
      <c r="N8" s="136" t="s">
        <v>53</v>
      </c>
      <c r="P8" s="136" t="s">
        <v>54</v>
      </c>
      <c r="Q8" s="136" t="s">
        <v>54</v>
      </c>
      <c r="R8" s="136" t="s">
        <v>54</v>
      </c>
      <c r="S8" s="136" t="s">
        <v>54</v>
      </c>
      <c r="T8" s="136" t="s">
        <v>54</v>
      </c>
    </row>
    <row r="9" spans="2:28" s="39" customFormat="1" ht="58.5" customHeight="1" x14ac:dyDescent="0.25">
      <c r="B9" s="135" t="s">
        <v>55</v>
      </c>
      <c r="C9" s="42"/>
      <c r="D9" s="135" t="s">
        <v>56</v>
      </c>
      <c r="E9" s="42"/>
      <c r="F9" s="135" t="s">
        <v>27</v>
      </c>
      <c r="G9" s="42"/>
      <c r="H9" s="135" t="s">
        <v>28</v>
      </c>
      <c r="J9" s="135" t="s">
        <v>57</v>
      </c>
      <c r="K9" s="42"/>
      <c r="L9" s="135" t="s">
        <v>58</v>
      </c>
      <c r="M9" s="42"/>
      <c r="N9" s="135" t="s">
        <v>59</v>
      </c>
      <c r="P9" s="135" t="s">
        <v>57</v>
      </c>
      <c r="Q9" s="42"/>
      <c r="R9" s="135" t="s">
        <v>58</v>
      </c>
      <c r="S9" s="42"/>
      <c r="T9" s="135" t="s">
        <v>59</v>
      </c>
    </row>
    <row r="10" spans="2:28" s="37" customFormat="1" ht="21.75" customHeight="1" x14ac:dyDescent="0.25">
      <c r="B10" s="37" t="s">
        <v>112</v>
      </c>
      <c r="D10" s="38" t="s">
        <v>60</v>
      </c>
      <c r="F10" s="37" t="s">
        <v>114</v>
      </c>
      <c r="H10" s="38">
        <v>18</v>
      </c>
      <c r="J10" s="40">
        <v>927957885</v>
      </c>
      <c r="K10" s="41"/>
      <c r="L10" s="40" t="s">
        <v>60</v>
      </c>
      <c r="M10" s="41"/>
      <c r="N10" s="40">
        <v>927957885</v>
      </c>
      <c r="O10" s="41"/>
      <c r="P10" s="40">
        <v>3559075929</v>
      </c>
      <c r="Q10" s="41"/>
      <c r="R10" s="40" t="s">
        <v>60</v>
      </c>
      <c r="S10" s="41"/>
      <c r="T10" s="40">
        <v>3559075929</v>
      </c>
    </row>
    <row r="11" spans="2:28" s="37" customFormat="1" ht="21.75" customHeight="1" x14ac:dyDescent="0.25">
      <c r="B11" s="37" t="s">
        <v>161</v>
      </c>
      <c r="D11" s="38">
        <v>25</v>
      </c>
      <c r="F11" s="37" t="s">
        <v>60</v>
      </c>
      <c r="H11" s="38">
        <v>18</v>
      </c>
      <c r="J11" s="40">
        <v>303205480</v>
      </c>
      <c r="K11" s="41"/>
      <c r="L11" s="40">
        <v>-501493</v>
      </c>
      <c r="M11" s="41"/>
      <c r="N11" s="40">
        <v>303706973</v>
      </c>
      <c r="O11" s="41"/>
      <c r="P11" s="40">
        <v>598082193</v>
      </c>
      <c r="Q11" s="41"/>
      <c r="R11" s="40">
        <v>486477</v>
      </c>
      <c r="S11" s="41"/>
      <c r="T11" s="40">
        <v>597595716</v>
      </c>
    </row>
    <row r="12" spans="2:28" s="37" customFormat="1" ht="21.75" customHeight="1" x14ac:dyDescent="0.25">
      <c r="B12" s="37" t="s">
        <v>116</v>
      </c>
      <c r="D12" s="38">
        <v>21</v>
      </c>
      <c r="F12" s="37" t="s">
        <v>60</v>
      </c>
      <c r="H12" s="38">
        <v>18</v>
      </c>
      <c r="J12" s="40">
        <v>298873945</v>
      </c>
      <c r="K12" s="41"/>
      <c r="L12" s="40">
        <v>-98822</v>
      </c>
      <c r="M12" s="41"/>
      <c r="N12" s="40">
        <v>298972767</v>
      </c>
      <c r="O12" s="41"/>
      <c r="P12" s="40">
        <v>551854773</v>
      </c>
      <c r="Q12" s="41"/>
      <c r="R12" s="40">
        <v>1185856</v>
      </c>
      <c r="S12" s="41"/>
      <c r="T12" s="40">
        <v>550668917</v>
      </c>
    </row>
    <row r="13" spans="2:28" s="37" customFormat="1" ht="21.75" customHeight="1" x14ac:dyDescent="0.25">
      <c r="B13" s="37" t="s">
        <v>116</v>
      </c>
      <c r="D13" s="38">
        <v>9</v>
      </c>
      <c r="F13" s="37" t="s">
        <v>60</v>
      </c>
      <c r="H13" s="38">
        <v>18</v>
      </c>
      <c r="J13" s="40">
        <v>75758904</v>
      </c>
      <c r="K13" s="41"/>
      <c r="L13" s="40">
        <v>0</v>
      </c>
      <c r="M13" s="41"/>
      <c r="N13" s="40">
        <v>75758904</v>
      </c>
      <c r="O13" s="41"/>
      <c r="P13" s="40">
        <v>208048065</v>
      </c>
      <c r="Q13" s="41"/>
      <c r="R13" s="40">
        <v>233252</v>
      </c>
      <c r="S13" s="41"/>
      <c r="T13" s="40">
        <v>207814813</v>
      </c>
    </row>
    <row r="14" spans="2:28" s="37" customFormat="1" ht="21.75" customHeight="1" x14ac:dyDescent="0.25">
      <c r="B14" s="37" t="s">
        <v>151</v>
      </c>
      <c r="D14" s="38" t="s">
        <v>60</v>
      </c>
      <c r="F14" s="37" t="s">
        <v>153</v>
      </c>
      <c r="H14" s="38">
        <v>18</v>
      </c>
      <c r="J14" s="40">
        <v>86983193</v>
      </c>
      <c r="K14" s="41"/>
      <c r="L14" s="40" t="s">
        <v>60</v>
      </c>
      <c r="M14" s="41"/>
      <c r="N14" s="40">
        <v>86983193</v>
      </c>
      <c r="O14" s="41"/>
      <c r="P14" s="40">
        <v>190298171</v>
      </c>
      <c r="Q14" s="41"/>
      <c r="R14" s="40" t="s">
        <v>60</v>
      </c>
      <c r="S14" s="41"/>
      <c r="T14" s="40">
        <v>190298171</v>
      </c>
    </row>
    <row r="15" spans="2:28" s="37" customFormat="1" ht="21.75" customHeight="1" x14ac:dyDescent="0.25">
      <c r="B15" s="37" t="s">
        <v>120</v>
      </c>
      <c r="D15" s="38">
        <v>9</v>
      </c>
      <c r="F15" s="37" t="s">
        <v>60</v>
      </c>
      <c r="H15" s="38">
        <v>18</v>
      </c>
      <c r="J15" s="40">
        <v>67945205</v>
      </c>
      <c r="K15" s="41"/>
      <c r="L15" s="40">
        <v>0</v>
      </c>
      <c r="M15" s="41"/>
      <c r="N15" s="40">
        <v>67945205</v>
      </c>
      <c r="O15" s="41"/>
      <c r="P15" s="40">
        <v>111342449</v>
      </c>
      <c r="Q15" s="41"/>
      <c r="R15" s="40">
        <v>200478</v>
      </c>
      <c r="S15" s="41"/>
      <c r="T15" s="40">
        <v>111141971</v>
      </c>
    </row>
    <row r="16" spans="2:28" s="37" customFormat="1" ht="21.75" customHeight="1" x14ac:dyDescent="0.25">
      <c r="B16" s="37" t="s">
        <v>116</v>
      </c>
      <c r="D16" s="38">
        <v>30</v>
      </c>
      <c r="F16" s="37" t="s">
        <v>60</v>
      </c>
      <c r="H16" s="38">
        <v>0</v>
      </c>
      <c r="J16" s="40">
        <v>23618126</v>
      </c>
      <c r="K16" s="41"/>
      <c r="L16" s="40">
        <v>0</v>
      </c>
      <c r="M16" s="41"/>
      <c r="N16" s="40">
        <v>23618126</v>
      </c>
      <c r="O16" s="41"/>
      <c r="P16" s="40">
        <v>23636280</v>
      </c>
      <c r="Q16" s="41"/>
      <c r="R16" s="40">
        <v>0</v>
      </c>
      <c r="S16" s="41"/>
      <c r="T16" s="40">
        <v>23636280</v>
      </c>
    </row>
    <row r="17" spans="2:20" s="37" customFormat="1" ht="21.75" customHeight="1" x14ac:dyDescent="0.25">
      <c r="B17" s="37" t="s">
        <v>121</v>
      </c>
      <c r="D17" s="38">
        <v>16</v>
      </c>
      <c r="F17" s="37" t="s">
        <v>60</v>
      </c>
      <c r="H17" s="38">
        <v>0</v>
      </c>
      <c r="J17" s="40">
        <v>3874</v>
      </c>
      <c r="K17" s="41"/>
      <c r="L17" s="40">
        <v>0</v>
      </c>
      <c r="M17" s="41"/>
      <c r="N17" s="40">
        <v>3874</v>
      </c>
      <c r="O17" s="41"/>
      <c r="P17" s="40">
        <v>333943</v>
      </c>
      <c r="Q17" s="41"/>
      <c r="R17" s="40">
        <v>0</v>
      </c>
      <c r="S17" s="41"/>
      <c r="T17" s="40">
        <v>333943</v>
      </c>
    </row>
    <row r="18" spans="2:20" s="37" customFormat="1" ht="21.75" customHeight="1" x14ac:dyDescent="0.25">
      <c r="B18" s="37" t="s">
        <v>175</v>
      </c>
      <c r="D18" s="38">
        <v>24</v>
      </c>
      <c r="F18" s="37" t="s">
        <v>60</v>
      </c>
      <c r="H18" s="38">
        <v>0</v>
      </c>
      <c r="J18" s="40">
        <v>29937</v>
      </c>
      <c r="K18" s="41"/>
      <c r="L18" s="40">
        <v>0</v>
      </c>
      <c r="M18" s="41"/>
      <c r="N18" s="40">
        <v>29937</v>
      </c>
      <c r="O18" s="41"/>
      <c r="P18" s="40">
        <v>116376</v>
      </c>
      <c r="Q18" s="41"/>
      <c r="R18" s="40">
        <v>0</v>
      </c>
      <c r="S18" s="41"/>
      <c r="T18" s="40">
        <v>116376</v>
      </c>
    </row>
    <row r="19" spans="2:20" s="37" customFormat="1" ht="21.75" customHeight="1" x14ac:dyDescent="0.25">
      <c r="B19" s="37" t="s">
        <v>167</v>
      </c>
      <c r="D19" s="38">
        <v>15</v>
      </c>
      <c r="F19" s="37" t="s">
        <v>60</v>
      </c>
      <c r="H19" s="38">
        <v>0</v>
      </c>
      <c r="J19" s="40">
        <v>23326</v>
      </c>
      <c r="K19" s="41"/>
      <c r="L19" s="40">
        <v>0</v>
      </c>
      <c r="M19" s="41"/>
      <c r="N19" s="40">
        <v>23326</v>
      </c>
      <c r="O19" s="41"/>
      <c r="P19" s="40">
        <v>92434</v>
      </c>
      <c r="Q19" s="41"/>
      <c r="R19" s="40">
        <v>0</v>
      </c>
      <c r="S19" s="41"/>
      <c r="T19" s="40">
        <v>92434</v>
      </c>
    </row>
    <row r="20" spans="2:20" s="37" customFormat="1" ht="21.75" customHeight="1" x14ac:dyDescent="0.25">
      <c r="B20" s="37" t="s">
        <v>116</v>
      </c>
      <c r="D20" s="38">
        <v>19</v>
      </c>
      <c r="F20" s="37" t="s">
        <v>60</v>
      </c>
      <c r="H20" s="38">
        <v>18</v>
      </c>
      <c r="J20" s="40">
        <v>15283</v>
      </c>
      <c r="K20" s="41"/>
      <c r="L20" s="40">
        <v>0</v>
      </c>
      <c r="M20" s="41"/>
      <c r="N20" s="40">
        <v>15283</v>
      </c>
      <c r="O20" s="41"/>
      <c r="P20" s="40">
        <v>76427</v>
      </c>
      <c r="Q20" s="41"/>
      <c r="R20" s="40">
        <v>201</v>
      </c>
      <c r="S20" s="41"/>
      <c r="T20" s="40">
        <v>76226</v>
      </c>
    </row>
    <row r="21" spans="2:20" s="37" customFormat="1" ht="21.75" customHeight="1" x14ac:dyDescent="0.25">
      <c r="B21" s="37" t="s">
        <v>119</v>
      </c>
      <c r="D21" s="38">
        <v>17</v>
      </c>
      <c r="F21" s="37" t="s">
        <v>60</v>
      </c>
      <c r="H21" s="38">
        <v>0</v>
      </c>
      <c r="J21" s="40">
        <v>1057</v>
      </c>
      <c r="K21" s="41"/>
      <c r="L21" s="40">
        <v>0</v>
      </c>
      <c r="M21" s="41"/>
      <c r="N21" s="40">
        <v>1057</v>
      </c>
      <c r="O21" s="41"/>
      <c r="P21" s="40">
        <v>4109</v>
      </c>
      <c r="Q21" s="41"/>
      <c r="R21" s="40">
        <v>0</v>
      </c>
      <c r="S21" s="41"/>
      <c r="T21" s="40">
        <v>4109</v>
      </c>
    </row>
    <row r="22" spans="2:20" s="37" customFormat="1" ht="21.75" customHeight="1" x14ac:dyDescent="0.25">
      <c r="D22" s="38"/>
      <c r="H22" s="38"/>
      <c r="J22" s="40"/>
      <c r="K22" s="41"/>
      <c r="L22" s="40"/>
      <c r="M22" s="41"/>
      <c r="N22" s="40"/>
      <c r="O22" s="41"/>
      <c r="P22" s="40"/>
      <c r="Q22" s="41"/>
      <c r="R22" s="40"/>
      <c r="S22" s="41"/>
      <c r="T22" s="40"/>
    </row>
    <row r="23" spans="2:20" s="37" customFormat="1" ht="21.75" customHeight="1" thickBot="1" x14ac:dyDescent="0.3">
      <c r="B23" s="134" t="s">
        <v>90</v>
      </c>
      <c r="C23" s="134"/>
      <c r="D23" s="134"/>
      <c r="E23" s="134"/>
      <c r="F23" s="134"/>
      <c r="G23" s="134"/>
      <c r="H23" s="134"/>
      <c r="J23" s="44">
        <f>SUM(J10:J21)</f>
        <v>1784416215</v>
      </c>
      <c r="L23" s="44">
        <f>SUM(L10:L21)</f>
        <v>-600315</v>
      </c>
      <c r="N23" s="44">
        <f>SUM(N10:N21)</f>
        <v>1785016530</v>
      </c>
      <c r="P23" s="44">
        <f>SUM(P10:P21)</f>
        <v>5242961149</v>
      </c>
      <c r="R23" s="44">
        <f>SUM(R10:R21)</f>
        <v>2106264</v>
      </c>
      <c r="T23" s="44">
        <f>SUM(T10:T21)</f>
        <v>5240854885</v>
      </c>
    </row>
    <row r="24" spans="2:20" ht="21.75" customHeight="1" thickTop="1" x14ac:dyDescent="0.25"/>
    <row r="26" spans="2:20" ht="21.75" customHeight="1" x14ac:dyDescent="0.25">
      <c r="J26" s="70">
        <v>9</v>
      </c>
    </row>
  </sheetData>
  <sortState xmlns:xlrd2="http://schemas.microsoft.com/office/spreadsheetml/2017/richdata2" ref="B10:T21">
    <sortCondition descending="1" ref="T10:T21"/>
  </sortState>
  <mergeCells count="17">
    <mergeCell ref="B8:H8"/>
    <mergeCell ref="B2:T2"/>
    <mergeCell ref="B3:T3"/>
    <mergeCell ref="B4:T4"/>
    <mergeCell ref="B23:H2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7"/>
  <sheetViews>
    <sheetView rightToLeft="1" zoomScale="60" zoomScaleNormal="60" workbookViewId="0">
      <selection activeCell="N30" sqref="N30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37" t="s">
        <v>138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2:28" ht="59.25" x14ac:dyDescent="0.55000000000000004">
      <c r="B3" s="137" t="s">
        <v>51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</row>
    <row r="4" spans="2:28" ht="59.25" x14ac:dyDescent="0.55000000000000004">
      <c r="B4" s="137" t="s">
        <v>139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7" spans="2:28" s="2" customFormat="1" ht="30" x14ac:dyDescent="0.55000000000000004">
      <c r="B7" s="14" t="s">
        <v>126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07" t="s">
        <v>1</v>
      </c>
      <c r="D8" s="108" t="s">
        <v>53</v>
      </c>
      <c r="E8" s="108" t="s">
        <v>53</v>
      </c>
      <c r="F8" s="108" t="s">
        <v>53</v>
      </c>
      <c r="G8" s="108" t="s">
        <v>53</v>
      </c>
      <c r="H8" s="108" t="s">
        <v>53</v>
      </c>
      <c r="I8" s="108" t="s">
        <v>53</v>
      </c>
      <c r="J8" s="108" t="s">
        <v>53</v>
      </c>
      <c r="K8" s="108" t="s">
        <v>53</v>
      </c>
      <c r="L8" s="108" t="s">
        <v>53</v>
      </c>
      <c r="N8" s="108" t="s">
        <v>54</v>
      </c>
      <c r="O8" s="108" t="s">
        <v>54</v>
      </c>
      <c r="P8" s="108" t="s">
        <v>54</v>
      </c>
      <c r="Q8" s="108" t="s">
        <v>54</v>
      </c>
      <c r="R8" s="108" t="s">
        <v>54</v>
      </c>
      <c r="S8" s="108" t="s">
        <v>54</v>
      </c>
      <c r="T8" s="108" t="s">
        <v>54</v>
      </c>
      <c r="U8" s="108" t="s">
        <v>54</v>
      </c>
      <c r="V8" s="108" t="s">
        <v>54</v>
      </c>
    </row>
    <row r="9" spans="2:28" s="49" customFormat="1" ht="55.5" customHeight="1" x14ac:dyDescent="0.25">
      <c r="B9" s="107" t="s">
        <v>1</v>
      </c>
      <c r="D9" s="138" t="s">
        <v>75</v>
      </c>
      <c r="E9" s="50"/>
      <c r="F9" s="138" t="s">
        <v>76</v>
      </c>
      <c r="G9" s="50"/>
      <c r="H9" s="138" t="s">
        <v>77</v>
      </c>
      <c r="I9" s="50"/>
      <c r="J9" s="138" t="s">
        <v>44</v>
      </c>
      <c r="K9" s="50"/>
      <c r="L9" s="138" t="s">
        <v>78</v>
      </c>
      <c r="N9" s="138" t="s">
        <v>75</v>
      </c>
      <c r="O9" s="50"/>
      <c r="P9" s="138" t="s">
        <v>76</v>
      </c>
      <c r="Q9" s="50"/>
      <c r="R9" s="138" t="s">
        <v>77</v>
      </c>
      <c r="S9" s="50"/>
      <c r="T9" s="138" t="s">
        <v>44</v>
      </c>
      <c r="U9" s="50"/>
      <c r="V9" s="138" t="s">
        <v>78</v>
      </c>
    </row>
    <row r="10" spans="2:28" x14ac:dyDescent="0.55000000000000004">
      <c r="B10" s="4" t="s">
        <v>14</v>
      </c>
      <c r="D10" s="30">
        <v>0</v>
      </c>
      <c r="F10" s="30">
        <v>-384481868</v>
      </c>
      <c r="H10" s="30">
        <v>0</v>
      </c>
      <c r="J10" s="30">
        <v>-384481868</v>
      </c>
      <c r="L10" s="55">
        <v>-0.28710000000000002</v>
      </c>
      <c r="N10" s="30">
        <v>692038622</v>
      </c>
      <c r="P10" s="30">
        <v>1527345410</v>
      </c>
      <c r="R10" s="30">
        <v>0</v>
      </c>
      <c r="T10" s="30">
        <v>2219384032</v>
      </c>
      <c r="V10" s="55">
        <v>9.8500000000000004E-2</v>
      </c>
    </row>
    <row r="11" spans="2:28" x14ac:dyDescent="0.55000000000000004">
      <c r="B11" s="4" t="s">
        <v>67</v>
      </c>
      <c r="D11" s="30">
        <v>0</v>
      </c>
      <c r="F11" s="30">
        <v>0</v>
      </c>
      <c r="H11" s="30">
        <v>0</v>
      </c>
      <c r="J11" s="30">
        <v>0</v>
      </c>
      <c r="L11" s="55">
        <v>0</v>
      </c>
      <c r="N11" s="30">
        <v>0</v>
      </c>
      <c r="P11" s="30">
        <v>0</v>
      </c>
      <c r="R11" s="30">
        <v>1537685578</v>
      </c>
      <c r="T11" s="30">
        <v>1537685578</v>
      </c>
      <c r="V11" s="55">
        <v>-1.1000000000000001E-3</v>
      </c>
    </row>
    <row r="12" spans="2:28" x14ac:dyDescent="0.55000000000000004">
      <c r="B12" s="4" t="s">
        <v>15</v>
      </c>
      <c r="D12" s="30">
        <v>0</v>
      </c>
      <c r="F12" s="30">
        <v>-1771157</v>
      </c>
      <c r="H12" s="30">
        <v>0</v>
      </c>
      <c r="J12" s="30">
        <v>-1771157</v>
      </c>
      <c r="L12" s="55">
        <v>-1.2999999999999999E-3</v>
      </c>
      <c r="N12" s="30">
        <v>627014766</v>
      </c>
      <c r="P12" s="30">
        <v>71300</v>
      </c>
      <c r="R12" s="30">
        <v>119005911</v>
      </c>
      <c r="T12" s="30">
        <v>746091977</v>
      </c>
      <c r="V12" s="55">
        <v>4.7800000000000002E-2</v>
      </c>
    </row>
    <row r="13" spans="2:28" x14ac:dyDescent="0.55000000000000004">
      <c r="B13" s="4" t="s">
        <v>74</v>
      </c>
      <c r="D13" s="30">
        <v>0</v>
      </c>
      <c r="F13" s="30">
        <v>0</v>
      </c>
      <c r="H13" s="30">
        <v>0</v>
      </c>
      <c r="J13" s="30">
        <v>0</v>
      </c>
      <c r="L13" s="55">
        <v>0</v>
      </c>
      <c r="N13" s="30">
        <v>0</v>
      </c>
      <c r="P13" s="30">
        <v>0</v>
      </c>
      <c r="R13" s="30">
        <v>556717722</v>
      </c>
      <c r="T13" s="30">
        <v>556717722</v>
      </c>
      <c r="V13" s="55">
        <v>3.7000000000000002E-3</v>
      </c>
    </row>
    <row r="14" spans="2:28" x14ac:dyDescent="0.55000000000000004">
      <c r="B14" s="4" t="s">
        <v>137</v>
      </c>
      <c r="D14" s="30">
        <v>176336328</v>
      </c>
      <c r="F14" s="30">
        <v>-518645567</v>
      </c>
      <c r="H14" s="30">
        <v>0</v>
      </c>
      <c r="J14" s="30">
        <v>-342309239</v>
      </c>
      <c r="L14" s="55">
        <v>-0.25559999999999999</v>
      </c>
      <c r="N14" s="30">
        <v>176336328</v>
      </c>
      <c r="P14" s="30">
        <v>48550773</v>
      </c>
      <c r="R14" s="30">
        <v>0</v>
      </c>
      <c r="T14" s="30">
        <v>224887101</v>
      </c>
      <c r="V14" s="55">
        <v>3.5700000000000003E-2</v>
      </c>
    </row>
    <row r="15" spans="2:28" x14ac:dyDescent="0.55000000000000004">
      <c r="B15" s="4" t="s">
        <v>142</v>
      </c>
      <c r="D15" s="30">
        <v>0</v>
      </c>
      <c r="F15" s="30">
        <v>546230475</v>
      </c>
      <c r="H15" s="30">
        <v>0</v>
      </c>
      <c r="J15" s="30">
        <v>546230475</v>
      </c>
      <c r="L15" s="55">
        <v>0.40789999999999998</v>
      </c>
      <c r="N15" s="30">
        <v>0</v>
      </c>
      <c r="P15" s="30">
        <v>170892784</v>
      </c>
      <c r="R15" s="30">
        <v>0</v>
      </c>
      <c r="T15" s="30">
        <v>170892784</v>
      </c>
      <c r="V15" s="55">
        <v>8.9999999999999998E-4</v>
      </c>
    </row>
    <row r="16" spans="2:28" x14ac:dyDescent="0.55000000000000004">
      <c r="B16" s="4" t="s">
        <v>198</v>
      </c>
      <c r="D16" s="30">
        <v>0</v>
      </c>
      <c r="F16" s="30">
        <v>0</v>
      </c>
      <c r="H16" s="30">
        <v>0</v>
      </c>
      <c r="J16" s="30">
        <v>0</v>
      </c>
      <c r="L16" s="55">
        <v>0</v>
      </c>
      <c r="N16" s="30">
        <v>0</v>
      </c>
      <c r="P16" s="30">
        <v>0</v>
      </c>
      <c r="R16" s="30">
        <v>58151958</v>
      </c>
      <c r="T16" s="30">
        <v>58151958</v>
      </c>
      <c r="V16" s="55">
        <v>-4.9599999999999998E-2</v>
      </c>
    </row>
    <row r="17" spans="2:22" x14ac:dyDescent="0.55000000000000004">
      <c r="B17" s="4" t="s">
        <v>199</v>
      </c>
      <c r="D17" s="30">
        <v>0</v>
      </c>
      <c r="F17" s="30">
        <v>0</v>
      </c>
      <c r="H17" s="30">
        <v>0</v>
      </c>
      <c r="J17" s="30">
        <v>0</v>
      </c>
      <c r="L17" s="55">
        <v>0</v>
      </c>
      <c r="N17" s="30">
        <v>0</v>
      </c>
      <c r="P17" s="30">
        <v>0</v>
      </c>
      <c r="R17" s="30">
        <v>14014199</v>
      </c>
      <c r="T17" s="30">
        <v>14014199</v>
      </c>
      <c r="V17" s="55">
        <v>0.14219999999999999</v>
      </c>
    </row>
    <row r="18" spans="2:22" x14ac:dyDescent="0.55000000000000004">
      <c r="B18" s="4" t="s">
        <v>13</v>
      </c>
      <c r="D18" s="30">
        <v>0</v>
      </c>
      <c r="F18" s="30">
        <v>0</v>
      </c>
      <c r="H18" s="30">
        <v>0</v>
      </c>
      <c r="J18" s="30">
        <v>0</v>
      </c>
      <c r="L18" s="55">
        <v>0</v>
      </c>
      <c r="N18" s="30">
        <v>0</v>
      </c>
      <c r="P18" s="30">
        <v>0</v>
      </c>
      <c r="R18" s="30">
        <v>-16807037</v>
      </c>
      <c r="T18" s="30">
        <v>-16807037</v>
      </c>
      <c r="V18" s="55">
        <v>1.44E-2</v>
      </c>
    </row>
    <row r="19" spans="2:22" x14ac:dyDescent="0.55000000000000004">
      <c r="B19" s="4" t="s">
        <v>144</v>
      </c>
      <c r="D19" s="30">
        <v>496841637</v>
      </c>
      <c r="F19" s="30">
        <v>-920738812</v>
      </c>
      <c r="H19" s="30">
        <v>0</v>
      </c>
      <c r="J19" s="30">
        <v>-423897175</v>
      </c>
      <c r="L19" s="55">
        <v>-0.3165</v>
      </c>
      <c r="N19" s="30">
        <v>496841637</v>
      </c>
      <c r="P19" s="30">
        <v>-790928058</v>
      </c>
      <c r="R19" s="30">
        <v>0</v>
      </c>
      <c r="T19" s="30">
        <v>-294086421</v>
      </c>
      <c r="V19" s="55">
        <v>-4.2200000000000001E-2</v>
      </c>
    </row>
    <row r="20" spans="2:22" x14ac:dyDescent="0.55000000000000004">
      <c r="B20" s="4" t="s">
        <v>16</v>
      </c>
      <c r="D20" s="30">
        <v>0</v>
      </c>
      <c r="F20" s="30">
        <v>-258850619</v>
      </c>
      <c r="H20" s="30">
        <v>0</v>
      </c>
      <c r="J20" s="30">
        <v>-258850619</v>
      </c>
      <c r="L20" s="55">
        <v>-0.1933</v>
      </c>
      <c r="N20" s="30">
        <v>0</v>
      </c>
      <c r="P20" s="30">
        <v>-516227050</v>
      </c>
      <c r="R20" s="30">
        <v>0</v>
      </c>
      <c r="T20" s="30">
        <v>-516227050</v>
      </c>
      <c r="V20" s="55">
        <v>-1.8800000000000001E-2</v>
      </c>
    </row>
    <row r="21" spans="2:22" x14ac:dyDescent="0.55000000000000004">
      <c r="B21" s="4" t="s">
        <v>143</v>
      </c>
      <c r="D21" s="30">
        <v>443971547</v>
      </c>
      <c r="F21" s="30">
        <v>-895539645</v>
      </c>
      <c r="H21" s="30">
        <v>0</v>
      </c>
      <c r="J21" s="30">
        <v>-451568098</v>
      </c>
      <c r="L21" s="55">
        <v>-0.3372</v>
      </c>
      <c r="N21" s="30">
        <v>443971547</v>
      </c>
      <c r="P21" s="30">
        <v>-1102059035</v>
      </c>
      <c r="R21" s="30">
        <v>0</v>
      </c>
      <c r="T21" s="30">
        <v>-658087488</v>
      </c>
      <c r="V21" s="55">
        <v>-0.1037</v>
      </c>
    </row>
    <row r="22" spans="2:22" x14ac:dyDescent="0.55000000000000004">
      <c r="B22" s="4" t="s">
        <v>17</v>
      </c>
      <c r="D22" s="30">
        <v>266470445</v>
      </c>
      <c r="F22" s="30">
        <v>-1607753884</v>
      </c>
      <c r="H22" s="30">
        <v>0</v>
      </c>
      <c r="J22" s="30">
        <v>-1341283439</v>
      </c>
      <c r="L22" s="55">
        <v>-1.0016</v>
      </c>
      <c r="N22" s="30">
        <v>266470445</v>
      </c>
      <c r="P22" s="30">
        <v>-1040311336</v>
      </c>
      <c r="R22" s="30">
        <v>0</v>
      </c>
      <c r="T22" s="30">
        <v>-773840891</v>
      </c>
      <c r="V22" s="55">
        <v>-3.3099999999999997E-2</v>
      </c>
    </row>
    <row r="23" spans="2:22" x14ac:dyDescent="0.55000000000000004">
      <c r="B23" s="4" t="s">
        <v>145</v>
      </c>
      <c r="D23" s="30">
        <v>0</v>
      </c>
      <c r="F23" s="30">
        <v>-236186280</v>
      </c>
      <c r="H23" s="30">
        <v>0</v>
      </c>
      <c r="J23" s="30">
        <v>-236186280</v>
      </c>
      <c r="L23" s="55">
        <v>-0.1764</v>
      </c>
      <c r="N23" s="30">
        <v>317058528</v>
      </c>
      <c r="P23" s="30">
        <v>-1936180432</v>
      </c>
      <c r="R23" s="30">
        <v>0</v>
      </c>
      <c r="T23" s="30">
        <v>-1619121904</v>
      </c>
      <c r="V23" s="55">
        <v>1.09E-2</v>
      </c>
    </row>
    <row r="24" spans="2:22" x14ac:dyDescent="0.55000000000000004">
      <c r="D24" s="30"/>
      <c r="F24" s="30"/>
      <c r="H24" s="30"/>
      <c r="J24" s="30"/>
      <c r="L24" s="55"/>
      <c r="N24" s="30"/>
      <c r="P24" s="30"/>
      <c r="R24" s="30"/>
      <c r="T24" s="30"/>
      <c r="V24" s="55"/>
    </row>
    <row r="25" spans="2:22" ht="21.75" thickBot="1" x14ac:dyDescent="0.6">
      <c r="B25" s="52" t="s">
        <v>90</v>
      </c>
      <c r="D25" s="54">
        <f>SUM(D10:D23)</f>
        <v>1383619957</v>
      </c>
      <c r="F25" s="54">
        <f>SUM(F10:F23)</f>
        <v>-4277737357</v>
      </c>
      <c r="H25" s="54">
        <f>SUM(H10:H23)</f>
        <v>0</v>
      </c>
      <c r="J25" s="54">
        <f>SUM(J10:J23)</f>
        <v>-2894117400</v>
      </c>
      <c r="L25" s="56">
        <f>SUM(L10:L23)</f>
        <v>-2.1611000000000002</v>
      </c>
      <c r="N25" s="54">
        <f>SUM(N10:N23)</f>
        <v>3019731873</v>
      </c>
      <c r="P25" s="54">
        <f>SUM(P10:P23)</f>
        <v>-3638845644</v>
      </c>
      <c r="R25" s="54">
        <f>SUM(R10:R23)</f>
        <v>2268768331</v>
      </c>
      <c r="T25" s="54">
        <f>SUM(T10:T23)</f>
        <v>1649654560</v>
      </c>
      <c r="V25" s="56">
        <f>SUM(V10:V23)</f>
        <v>0.10560000000000003</v>
      </c>
    </row>
    <row r="26" spans="2:22" ht="21.75" thickTop="1" x14ac:dyDescent="0.55000000000000004"/>
    <row r="27" spans="2:22" ht="30" x14ac:dyDescent="0.75">
      <c r="L27" s="68">
        <v>10</v>
      </c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7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9"/>
  <sheetViews>
    <sheetView rightToLeft="1" topLeftCell="A4" zoomScale="85" zoomScaleNormal="85" workbookViewId="0">
      <selection activeCell="J18" sqref="J18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138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51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2:28" ht="30" x14ac:dyDescent="0.55000000000000004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 x14ac:dyDescent="0.6">
      <c r="B7" s="142" t="s">
        <v>1</v>
      </c>
      <c r="D7" s="141" t="s">
        <v>61</v>
      </c>
      <c r="E7" s="141" t="s">
        <v>61</v>
      </c>
      <c r="F7" s="141" t="s">
        <v>61</v>
      </c>
      <c r="G7" s="141" t="s">
        <v>61</v>
      </c>
      <c r="H7" s="141" t="s">
        <v>61</v>
      </c>
      <c r="J7" s="141" t="s">
        <v>53</v>
      </c>
      <c r="K7" s="141" t="s">
        <v>53</v>
      </c>
      <c r="L7" s="141" t="s">
        <v>53</v>
      </c>
      <c r="M7" s="141" t="s">
        <v>53</v>
      </c>
      <c r="N7" s="141" t="s">
        <v>53</v>
      </c>
      <c r="P7" s="141" t="s">
        <v>54</v>
      </c>
      <c r="Q7" s="141" t="s">
        <v>54</v>
      </c>
      <c r="R7" s="141" t="s">
        <v>54</v>
      </c>
      <c r="S7" s="141" t="s">
        <v>54</v>
      </c>
      <c r="T7" s="141" t="s">
        <v>54</v>
      </c>
    </row>
    <row r="8" spans="2:28" s="46" customFormat="1" ht="56.25" customHeight="1" x14ac:dyDescent="0.6">
      <c r="B8" s="142" t="s">
        <v>1</v>
      </c>
      <c r="D8" s="140" t="s">
        <v>62</v>
      </c>
      <c r="E8" s="69"/>
      <c r="F8" s="140" t="s">
        <v>63</v>
      </c>
      <c r="G8" s="69"/>
      <c r="H8" s="140" t="s">
        <v>64</v>
      </c>
      <c r="J8" s="140" t="s">
        <v>65</v>
      </c>
      <c r="K8" s="69"/>
      <c r="L8" s="140" t="s">
        <v>58</v>
      </c>
      <c r="M8" s="69"/>
      <c r="N8" s="140" t="s">
        <v>66</v>
      </c>
      <c r="P8" s="140" t="s">
        <v>65</v>
      </c>
      <c r="Q8" s="69"/>
      <c r="R8" s="140" t="s">
        <v>58</v>
      </c>
      <c r="S8" s="69"/>
      <c r="T8" s="140" t="s">
        <v>66</v>
      </c>
    </row>
    <row r="9" spans="2:28" s="4" customFormat="1" x14ac:dyDescent="0.55000000000000004">
      <c r="B9" s="51" t="s">
        <v>14</v>
      </c>
      <c r="D9" s="51" t="s">
        <v>189</v>
      </c>
      <c r="F9" s="59">
        <v>354847</v>
      </c>
      <c r="H9" s="59">
        <v>2180</v>
      </c>
      <c r="J9" s="59">
        <v>0</v>
      </c>
      <c r="L9" s="59">
        <v>0</v>
      </c>
      <c r="N9" s="59">
        <v>0</v>
      </c>
      <c r="P9" s="59">
        <v>773566460</v>
      </c>
      <c r="R9" s="59">
        <v>81527838</v>
      </c>
      <c r="T9" s="59">
        <v>692038622</v>
      </c>
    </row>
    <row r="10" spans="2:28" s="4" customFormat="1" x14ac:dyDescent="0.55000000000000004">
      <c r="B10" s="4" t="s">
        <v>15</v>
      </c>
      <c r="D10" s="4" t="s">
        <v>190</v>
      </c>
      <c r="F10" s="30">
        <v>206830</v>
      </c>
      <c r="H10" s="30">
        <v>3370</v>
      </c>
      <c r="J10" s="30">
        <v>0</v>
      </c>
      <c r="L10" s="30">
        <v>0</v>
      </c>
      <c r="N10" s="30">
        <v>0</v>
      </c>
      <c r="P10" s="30">
        <v>697017100</v>
      </c>
      <c r="R10" s="30">
        <v>70002334</v>
      </c>
      <c r="T10" s="30">
        <v>627014766</v>
      </c>
    </row>
    <row r="11" spans="2:28" s="4" customFormat="1" x14ac:dyDescent="0.55000000000000004">
      <c r="B11" s="4" t="s">
        <v>144</v>
      </c>
      <c r="D11" s="4" t="s">
        <v>191</v>
      </c>
      <c r="F11" s="30">
        <v>75000</v>
      </c>
      <c r="H11" s="30">
        <v>7650</v>
      </c>
      <c r="J11" s="30">
        <v>573750000</v>
      </c>
      <c r="L11" s="30">
        <v>76908363</v>
      </c>
      <c r="N11" s="30">
        <v>496841637</v>
      </c>
      <c r="P11" s="30">
        <v>573750000</v>
      </c>
      <c r="R11" s="30">
        <v>76908363</v>
      </c>
      <c r="T11" s="30">
        <v>496841637</v>
      </c>
    </row>
    <row r="12" spans="2:28" s="4" customFormat="1" x14ac:dyDescent="0.55000000000000004">
      <c r="B12" s="4" t="s">
        <v>143</v>
      </c>
      <c r="D12" s="4" t="s">
        <v>192</v>
      </c>
      <c r="F12" s="30">
        <v>90000</v>
      </c>
      <c r="H12" s="30">
        <v>5700</v>
      </c>
      <c r="J12" s="30">
        <v>513000000</v>
      </c>
      <c r="L12" s="30">
        <v>69028453</v>
      </c>
      <c r="N12" s="30">
        <v>443971547</v>
      </c>
      <c r="P12" s="30">
        <v>513000000</v>
      </c>
      <c r="R12" s="30">
        <v>69028453</v>
      </c>
      <c r="T12" s="30">
        <v>443971547</v>
      </c>
    </row>
    <row r="13" spans="2:28" s="4" customFormat="1" x14ac:dyDescent="0.55000000000000004">
      <c r="B13" s="4" t="s">
        <v>145</v>
      </c>
      <c r="D13" s="4" t="s">
        <v>193</v>
      </c>
      <c r="F13" s="30">
        <v>540000</v>
      </c>
      <c r="H13" s="30">
        <v>672</v>
      </c>
      <c r="J13" s="30">
        <v>0</v>
      </c>
      <c r="L13" s="30">
        <v>0</v>
      </c>
      <c r="N13" s="30">
        <v>0</v>
      </c>
      <c r="P13" s="30">
        <v>362880000</v>
      </c>
      <c r="R13" s="30">
        <v>45821472</v>
      </c>
      <c r="T13" s="30">
        <v>317058528</v>
      </c>
    </row>
    <row r="14" spans="2:28" s="4" customFormat="1" x14ac:dyDescent="0.55000000000000004">
      <c r="B14" s="4" t="s">
        <v>17</v>
      </c>
      <c r="D14" s="4" t="s">
        <v>194</v>
      </c>
      <c r="F14" s="30">
        <v>250368</v>
      </c>
      <c r="H14" s="30">
        <v>1240</v>
      </c>
      <c r="J14" s="30">
        <v>310456320</v>
      </c>
      <c r="L14" s="30">
        <v>43985875</v>
      </c>
      <c r="N14" s="30">
        <v>266470445</v>
      </c>
      <c r="P14" s="30">
        <v>310456320</v>
      </c>
      <c r="R14" s="30">
        <v>43985875</v>
      </c>
      <c r="T14" s="30">
        <v>266470445</v>
      </c>
    </row>
    <row r="15" spans="2:28" s="4" customFormat="1" x14ac:dyDescent="0.55000000000000004">
      <c r="B15" s="4" t="s">
        <v>137</v>
      </c>
      <c r="D15" s="4" t="s">
        <v>195</v>
      </c>
      <c r="F15" s="30">
        <v>38763</v>
      </c>
      <c r="H15" s="30">
        <v>5300</v>
      </c>
      <c r="J15" s="30">
        <v>205443900</v>
      </c>
      <c r="L15" s="30">
        <v>29107572</v>
      </c>
      <c r="N15" s="30">
        <v>176336328</v>
      </c>
      <c r="P15" s="30">
        <v>205443900</v>
      </c>
      <c r="R15" s="30">
        <v>29107572</v>
      </c>
      <c r="T15" s="30">
        <v>176336328</v>
      </c>
    </row>
    <row r="16" spans="2:28" s="4" customFormat="1" x14ac:dyDescent="0.55000000000000004"/>
    <row r="17" spans="2:20" ht="21.75" thickBot="1" x14ac:dyDescent="0.6">
      <c r="B17" s="139" t="s">
        <v>90</v>
      </c>
      <c r="C17" s="139"/>
      <c r="D17" s="139"/>
      <c r="E17" s="139"/>
      <c r="F17" s="139"/>
      <c r="G17" s="139"/>
      <c r="H17" s="139"/>
      <c r="J17" s="10">
        <f>SUM(J9:J15)</f>
        <v>1602650220</v>
      </c>
      <c r="L17" s="10">
        <f>SUM(L9:L15)</f>
        <v>219030263</v>
      </c>
      <c r="N17" s="10">
        <f>SUM(N9:N15)</f>
        <v>1383619957</v>
      </c>
      <c r="P17" s="10">
        <f>SUM(P9:P15)</f>
        <v>3436113780</v>
      </c>
      <c r="R17" s="10">
        <f>SUM(R9:R15)</f>
        <v>416381907</v>
      </c>
      <c r="T17" s="10">
        <f>SUM(T9:T15)</f>
        <v>3019731873</v>
      </c>
    </row>
    <row r="18" spans="2:20" ht="21.75" thickTop="1" x14ac:dyDescent="0.55000000000000004"/>
    <row r="19" spans="2:20" ht="30" x14ac:dyDescent="0.75">
      <c r="J19" s="62">
        <v>11</v>
      </c>
    </row>
  </sheetData>
  <sortState xmlns:xlrd2="http://schemas.microsoft.com/office/spreadsheetml/2017/richdata2" ref="B9:T15">
    <sortCondition descending="1" ref="T9:T15"/>
  </sortState>
  <mergeCells count="17">
    <mergeCell ref="D7:H7"/>
    <mergeCell ref="B2:T2"/>
    <mergeCell ref="B3:T3"/>
    <mergeCell ref="B4:T4"/>
    <mergeCell ref="B17:H17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0"/>
  <sheetViews>
    <sheetView rightToLeft="1" topLeftCell="A16" workbookViewId="0">
      <selection activeCell="A27" sqref="A27:XFD3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8" t="s">
        <v>138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139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2:28" ht="61.5" customHeight="1" x14ac:dyDescent="0.55000000000000004"/>
    <row r="6" spans="2:28" s="2" customFormat="1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07" t="s">
        <v>1</v>
      </c>
      <c r="D8" s="108" t="s">
        <v>53</v>
      </c>
      <c r="E8" s="108" t="s">
        <v>53</v>
      </c>
      <c r="F8" s="108" t="s">
        <v>53</v>
      </c>
      <c r="G8" s="108" t="s">
        <v>53</v>
      </c>
      <c r="H8" s="108" t="s">
        <v>53</v>
      </c>
      <c r="I8" s="108" t="s">
        <v>53</v>
      </c>
      <c r="J8" s="108" t="s">
        <v>53</v>
      </c>
      <c r="L8" s="108" t="s">
        <v>54</v>
      </c>
      <c r="M8" s="108" t="s">
        <v>54</v>
      </c>
      <c r="N8" s="108" t="s">
        <v>54</v>
      </c>
      <c r="O8" s="108" t="s">
        <v>54</v>
      </c>
      <c r="P8" s="108" t="s">
        <v>54</v>
      </c>
      <c r="Q8" s="108" t="s">
        <v>54</v>
      </c>
      <c r="R8" s="108" t="s">
        <v>54</v>
      </c>
    </row>
    <row r="9" spans="2:28" ht="57" customHeight="1" x14ac:dyDescent="0.65">
      <c r="B9" s="107" t="s">
        <v>1</v>
      </c>
      <c r="D9" s="111" t="s">
        <v>5</v>
      </c>
      <c r="E9" s="60"/>
      <c r="F9" s="111" t="s">
        <v>70</v>
      </c>
      <c r="G9" s="60"/>
      <c r="H9" s="111" t="s">
        <v>71</v>
      </c>
      <c r="I9" s="60"/>
      <c r="J9" s="111" t="s">
        <v>72</v>
      </c>
      <c r="K9" s="45"/>
      <c r="L9" s="111" t="s">
        <v>5</v>
      </c>
      <c r="M9" s="60"/>
      <c r="N9" s="111" t="s">
        <v>70</v>
      </c>
      <c r="O9" s="60"/>
      <c r="P9" s="111" t="s">
        <v>71</v>
      </c>
      <c r="Q9" s="60"/>
      <c r="R9" s="111" t="s">
        <v>72</v>
      </c>
    </row>
    <row r="10" spans="2:28" ht="21.75" customHeight="1" x14ac:dyDescent="0.55000000000000004">
      <c r="B10" s="51" t="s">
        <v>112</v>
      </c>
      <c r="D10" s="59">
        <v>59500</v>
      </c>
      <c r="F10" s="59">
        <v>59489215625</v>
      </c>
      <c r="H10" s="59">
        <v>59489215625</v>
      </c>
      <c r="J10" s="59">
        <v>0</v>
      </c>
      <c r="L10" s="59">
        <v>59500</v>
      </c>
      <c r="N10" s="59">
        <v>59489215625</v>
      </c>
      <c r="P10" s="59">
        <v>56514754842</v>
      </c>
      <c r="R10" s="59">
        <v>2974460783</v>
      </c>
    </row>
    <row r="11" spans="2:28" ht="21.75" customHeight="1" x14ac:dyDescent="0.55000000000000004">
      <c r="B11" s="4" t="s">
        <v>14</v>
      </c>
      <c r="D11" s="30">
        <v>354847</v>
      </c>
      <c r="F11" s="30">
        <v>7195807471</v>
      </c>
      <c r="H11" s="30">
        <v>7580289340</v>
      </c>
      <c r="J11" s="30">
        <v>-384481868</v>
      </c>
      <c r="L11" s="30">
        <v>354847</v>
      </c>
      <c r="N11" s="30">
        <v>7195807471</v>
      </c>
      <c r="P11" s="30">
        <v>5668462061</v>
      </c>
      <c r="R11" s="30">
        <v>1527345410</v>
      </c>
    </row>
    <row r="12" spans="2:28" ht="21.75" customHeight="1" x14ac:dyDescent="0.55000000000000004">
      <c r="B12" s="4" t="s">
        <v>133</v>
      </c>
      <c r="D12" s="30">
        <v>17300</v>
      </c>
      <c r="F12" s="30">
        <v>10514244947</v>
      </c>
      <c r="H12" s="30">
        <v>10317752568</v>
      </c>
      <c r="J12" s="30">
        <v>196492379</v>
      </c>
      <c r="L12" s="30">
        <v>17300</v>
      </c>
      <c r="N12" s="30">
        <v>10514244947</v>
      </c>
      <c r="P12" s="30">
        <v>9819083968</v>
      </c>
      <c r="R12" s="30">
        <v>695160979</v>
      </c>
    </row>
    <row r="13" spans="2:28" ht="21.75" customHeight="1" x14ac:dyDescent="0.55000000000000004">
      <c r="B13" s="4" t="s">
        <v>106</v>
      </c>
      <c r="D13" s="30">
        <v>10501</v>
      </c>
      <c r="F13" s="30">
        <v>6469543382</v>
      </c>
      <c r="H13" s="30">
        <v>6377571295</v>
      </c>
      <c r="J13" s="30">
        <v>91972087</v>
      </c>
      <c r="L13" s="30">
        <v>10501</v>
      </c>
      <c r="N13" s="30">
        <v>6469543382</v>
      </c>
      <c r="P13" s="30">
        <v>6068582879</v>
      </c>
      <c r="R13" s="30">
        <v>400960503</v>
      </c>
    </row>
    <row r="14" spans="2:28" ht="21.75" customHeight="1" x14ac:dyDescent="0.55000000000000004">
      <c r="B14" s="4" t="s">
        <v>149</v>
      </c>
      <c r="D14" s="30">
        <v>10360</v>
      </c>
      <c r="F14" s="30">
        <v>6160078883</v>
      </c>
      <c r="H14" s="30">
        <v>6079389110</v>
      </c>
      <c r="J14" s="30">
        <v>80689773</v>
      </c>
      <c r="L14" s="30">
        <v>10360</v>
      </c>
      <c r="N14" s="30">
        <v>6160078883</v>
      </c>
      <c r="P14" s="30">
        <v>5767091725</v>
      </c>
      <c r="R14" s="30">
        <v>392987158</v>
      </c>
    </row>
    <row r="15" spans="2:28" ht="21.75" customHeight="1" x14ac:dyDescent="0.55000000000000004">
      <c r="B15" s="4" t="s">
        <v>108</v>
      </c>
      <c r="D15" s="30">
        <v>9000</v>
      </c>
      <c r="F15" s="30">
        <v>5637208070</v>
      </c>
      <c r="H15" s="30">
        <v>5676860881</v>
      </c>
      <c r="J15" s="30">
        <v>-39652810</v>
      </c>
      <c r="L15" s="30">
        <v>9000</v>
      </c>
      <c r="N15" s="30">
        <v>5637208070</v>
      </c>
      <c r="P15" s="30">
        <v>5277183336</v>
      </c>
      <c r="R15" s="30">
        <v>360024734</v>
      </c>
    </row>
    <row r="16" spans="2:28" ht="21.75" customHeight="1" x14ac:dyDescent="0.55000000000000004">
      <c r="B16" s="4" t="s">
        <v>110</v>
      </c>
      <c r="D16" s="30">
        <v>5000</v>
      </c>
      <c r="F16" s="30">
        <v>3046447731</v>
      </c>
      <c r="H16" s="30">
        <v>2999756195</v>
      </c>
      <c r="J16" s="30">
        <v>46691536</v>
      </c>
      <c r="L16" s="30">
        <v>5000</v>
      </c>
      <c r="N16" s="30">
        <v>3046447731</v>
      </c>
      <c r="P16" s="30">
        <v>2851383093</v>
      </c>
      <c r="R16" s="30">
        <v>195064638</v>
      </c>
    </row>
    <row r="17" spans="2:18" ht="21.75" customHeight="1" x14ac:dyDescent="0.55000000000000004">
      <c r="B17" s="4" t="s">
        <v>142</v>
      </c>
      <c r="D17" s="30">
        <v>350000</v>
      </c>
      <c r="F17" s="30">
        <v>4171530825</v>
      </c>
      <c r="H17" s="30">
        <v>3625300350</v>
      </c>
      <c r="J17" s="30">
        <v>546230475</v>
      </c>
      <c r="L17" s="30">
        <v>350000</v>
      </c>
      <c r="N17" s="30">
        <v>4171530825</v>
      </c>
      <c r="P17" s="30">
        <v>4000638041</v>
      </c>
      <c r="R17" s="30">
        <v>170892784</v>
      </c>
    </row>
    <row r="18" spans="2:18" ht="21.75" customHeight="1" x14ac:dyDescent="0.55000000000000004">
      <c r="B18" s="4" t="s">
        <v>137</v>
      </c>
      <c r="D18" s="30">
        <v>38763</v>
      </c>
      <c r="F18" s="30">
        <v>2687246796</v>
      </c>
      <c r="H18" s="30">
        <v>3205892364</v>
      </c>
      <c r="J18" s="30">
        <v>-518645567</v>
      </c>
      <c r="L18" s="30">
        <v>38763</v>
      </c>
      <c r="N18" s="30">
        <v>2687246796</v>
      </c>
      <c r="P18" s="30">
        <v>2638696023</v>
      </c>
      <c r="R18" s="30">
        <v>48550773</v>
      </c>
    </row>
    <row r="19" spans="2:18" ht="21.75" customHeight="1" x14ac:dyDescent="0.55000000000000004">
      <c r="B19" s="4" t="s">
        <v>154</v>
      </c>
      <c r="D19" s="30">
        <v>600</v>
      </c>
      <c r="F19" s="30">
        <v>381842778</v>
      </c>
      <c r="H19" s="30">
        <v>380624970</v>
      </c>
      <c r="J19" s="30">
        <v>1217808</v>
      </c>
      <c r="L19" s="30">
        <v>600</v>
      </c>
      <c r="N19" s="30">
        <v>381842778</v>
      </c>
      <c r="P19" s="30">
        <v>380624970</v>
      </c>
      <c r="R19" s="30">
        <v>1217808</v>
      </c>
    </row>
    <row r="20" spans="2:18" ht="21.75" customHeight="1" x14ac:dyDescent="0.55000000000000004">
      <c r="B20" s="4" t="s">
        <v>15</v>
      </c>
      <c r="D20" s="30">
        <v>1024</v>
      </c>
      <c r="F20" s="30">
        <v>21976616</v>
      </c>
      <c r="H20" s="30">
        <v>23747774</v>
      </c>
      <c r="J20" s="30">
        <v>-1771157</v>
      </c>
      <c r="L20" s="30">
        <v>1024</v>
      </c>
      <c r="N20" s="30">
        <v>21976616</v>
      </c>
      <c r="P20" s="30">
        <v>21905316</v>
      </c>
      <c r="R20" s="30">
        <v>71300</v>
      </c>
    </row>
    <row r="21" spans="2:18" ht="21.75" customHeight="1" x14ac:dyDescent="0.55000000000000004">
      <c r="B21" s="4" t="s">
        <v>151</v>
      </c>
      <c r="D21" s="30">
        <v>5850</v>
      </c>
      <c r="F21" s="30">
        <v>5675226178</v>
      </c>
      <c r="H21" s="30">
        <v>5675226178</v>
      </c>
      <c r="J21" s="30">
        <v>0</v>
      </c>
      <c r="L21" s="30">
        <v>5850</v>
      </c>
      <c r="N21" s="30">
        <v>5675226178</v>
      </c>
      <c r="P21" s="30">
        <v>5734039105</v>
      </c>
      <c r="R21" s="30">
        <v>-58812926</v>
      </c>
    </row>
    <row r="22" spans="2:18" ht="21.75" customHeight="1" x14ac:dyDescent="0.55000000000000004">
      <c r="B22" s="4" t="s">
        <v>16</v>
      </c>
      <c r="D22" s="30">
        <v>465000</v>
      </c>
      <c r="F22" s="30">
        <v>5079943417</v>
      </c>
      <c r="H22" s="30">
        <v>5338794037</v>
      </c>
      <c r="J22" s="30">
        <v>-258850619</v>
      </c>
      <c r="L22" s="30">
        <v>465000</v>
      </c>
      <c r="N22" s="30">
        <v>5079943417</v>
      </c>
      <c r="P22" s="30">
        <v>5596170468</v>
      </c>
      <c r="R22" s="30">
        <v>-516227050</v>
      </c>
    </row>
    <row r="23" spans="2:18" ht="21.75" customHeight="1" x14ac:dyDescent="0.55000000000000004">
      <c r="B23" s="4" t="s">
        <v>144</v>
      </c>
      <c r="D23" s="30">
        <v>75000</v>
      </c>
      <c r="F23" s="30">
        <v>3243088125</v>
      </c>
      <c r="H23" s="30">
        <v>4163826937</v>
      </c>
      <c r="J23" s="30">
        <v>-920738812</v>
      </c>
      <c r="L23" s="30">
        <v>75000</v>
      </c>
      <c r="N23" s="30">
        <v>3243088125</v>
      </c>
      <c r="P23" s="30">
        <v>4034016183</v>
      </c>
      <c r="R23" s="30">
        <v>-790928058</v>
      </c>
    </row>
    <row r="24" spans="2:18" ht="21.75" customHeight="1" x14ac:dyDescent="0.55000000000000004">
      <c r="B24" s="4" t="s">
        <v>17</v>
      </c>
      <c r="D24" s="30">
        <v>250368</v>
      </c>
      <c r="F24" s="30">
        <v>6090052255</v>
      </c>
      <c r="H24" s="30">
        <v>7697806140</v>
      </c>
      <c r="J24" s="30">
        <v>-1607753884</v>
      </c>
      <c r="L24" s="30">
        <v>250368</v>
      </c>
      <c r="N24" s="30">
        <v>6090052255</v>
      </c>
      <c r="P24" s="30">
        <v>7130363592</v>
      </c>
      <c r="R24" s="30">
        <v>-1040311336</v>
      </c>
    </row>
    <row r="25" spans="2:18" ht="21.75" customHeight="1" x14ac:dyDescent="0.55000000000000004">
      <c r="B25" s="4" t="s">
        <v>143</v>
      </c>
      <c r="D25" s="30">
        <v>90000</v>
      </c>
      <c r="F25" s="30">
        <v>4865974155</v>
      </c>
      <c r="H25" s="30">
        <v>5761513800</v>
      </c>
      <c r="J25" s="30">
        <v>-895539645</v>
      </c>
      <c r="L25" s="30">
        <v>90000</v>
      </c>
      <c r="N25" s="30">
        <v>4865974155</v>
      </c>
      <c r="P25" s="30">
        <v>5968033190</v>
      </c>
      <c r="R25" s="30">
        <v>-1102059035</v>
      </c>
    </row>
    <row r="26" spans="2:18" ht="21.75" customHeight="1" x14ac:dyDescent="0.55000000000000004">
      <c r="B26" s="4" t="s">
        <v>145</v>
      </c>
      <c r="D26" s="30">
        <v>540000</v>
      </c>
      <c r="F26" s="30">
        <v>4090316940</v>
      </c>
      <c r="H26" s="30">
        <v>4326503220</v>
      </c>
      <c r="J26" s="30">
        <v>-236186280</v>
      </c>
      <c r="L26" s="30">
        <v>540000</v>
      </c>
      <c r="N26" s="30">
        <v>4090316940</v>
      </c>
      <c r="P26" s="30">
        <v>6026497372</v>
      </c>
      <c r="R26" s="30">
        <v>-1936180432</v>
      </c>
    </row>
    <row r="27" spans="2:18" ht="21.75" customHeight="1" x14ac:dyDescent="0.55000000000000004">
      <c r="D27" s="30"/>
      <c r="F27" s="30"/>
      <c r="H27" s="30"/>
      <c r="J27" s="30"/>
      <c r="L27" s="30"/>
      <c r="N27" s="30"/>
      <c r="P27" s="30"/>
      <c r="R27" s="30"/>
    </row>
    <row r="28" spans="2:18" ht="21.75" thickBot="1" x14ac:dyDescent="0.6">
      <c r="B28" s="53" t="s">
        <v>90</v>
      </c>
      <c r="D28" s="54">
        <f>SUM(D10:D26)</f>
        <v>2283113</v>
      </c>
      <c r="F28" s="54">
        <f>SUM(F10:F26)</f>
        <v>134819744194</v>
      </c>
      <c r="H28" s="54">
        <f>SUM(H10:H26)</f>
        <v>138720070784</v>
      </c>
      <c r="J28" s="54">
        <f>SUM(J10:J26)</f>
        <v>-3900326584</v>
      </c>
      <c r="L28" s="54">
        <f>SUM(L10:L26)</f>
        <v>2283113</v>
      </c>
      <c r="N28" s="54">
        <f>SUM(N10:N26)</f>
        <v>134819744194</v>
      </c>
      <c r="P28" s="54">
        <f>SUM(P10:P26)</f>
        <v>133497526164</v>
      </c>
      <c r="R28" s="54">
        <f>SUM(R10:R26)</f>
        <v>1322218033</v>
      </c>
    </row>
    <row r="29" spans="2:18" ht="21.75" thickTop="1" x14ac:dyDescent="0.55000000000000004"/>
    <row r="30" spans="2:18" ht="30" x14ac:dyDescent="0.75">
      <c r="J30" s="68">
        <v>12</v>
      </c>
    </row>
  </sheetData>
  <sortState xmlns:xlrd2="http://schemas.microsoft.com/office/spreadsheetml/2017/richdata2" ref="B10:R26">
    <sortCondition descending="1" ref="R10:R2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4"/>
  <sheetViews>
    <sheetView rightToLeft="1" topLeftCell="A10" zoomScaleNormal="100" workbookViewId="0">
      <selection activeCell="I33" sqref="I33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6" t="s">
        <v>138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 x14ac:dyDescent="0.55000000000000004">
      <c r="B3" s="106" t="s">
        <v>51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 x14ac:dyDescent="0.55000000000000004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ht="30" x14ac:dyDescent="0.55000000000000004">
      <c r="B6" s="14" t="s">
        <v>129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29" t="s">
        <v>1</v>
      </c>
      <c r="D8" s="106" t="s">
        <v>53</v>
      </c>
      <c r="E8" s="106" t="s">
        <v>53</v>
      </c>
      <c r="F8" s="106" t="s">
        <v>53</v>
      </c>
      <c r="G8" s="106" t="s">
        <v>53</v>
      </c>
      <c r="H8" s="106" t="s">
        <v>53</v>
      </c>
      <c r="I8" s="106" t="s">
        <v>53</v>
      </c>
      <c r="J8" s="106" t="s">
        <v>53</v>
      </c>
      <c r="L8" s="106" t="s">
        <v>54</v>
      </c>
      <c r="M8" s="106" t="s">
        <v>54</v>
      </c>
      <c r="N8" s="106" t="s">
        <v>54</v>
      </c>
      <c r="O8" s="106" t="s">
        <v>54</v>
      </c>
      <c r="P8" s="106" t="s">
        <v>54</v>
      </c>
      <c r="Q8" s="106" t="s">
        <v>54</v>
      </c>
      <c r="R8" s="106" t="s">
        <v>54</v>
      </c>
    </row>
    <row r="9" spans="2:28" s="4" customFormat="1" ht="63" customHeight="1" x14ac:dyDescent="0.55000000000000004">
      <c r="B9" s="129" t="s">
        <v>1</v>
      </c>
      <c r="D9" s="109" t="s">
        <v>5</v>
      </c>
      <c r="E9" s="51"/>
      <c r="F9" s="109" t="s">
        <v>70</v>
      </c>
      <c r="G9" s="51"/>
      <c r="H9" s="109" t="s">
        <v>71</v>
      </c>
      <c r="I9" s="51"/>
      <c r="J9" s="109" t="s">
        <v>73</v>
      </c>
      <c r="L9" s="109" t="s">
        <v>5</v>
      </c>
      <c r="M9" s="51"/>
      <c r="N9" s="109" t="s">
        <v>70</v>
      </c>
      <c r="O9" s="51"/>
      <c r="P9" s="109" t="s">
        <v>71</v>
      </c>
      <c r="Q9" s="51"/>
      <c r="R9" s="109" t="s">
        <v>73</v>
      </c>
    </row>
    <row r="10" spans="2:28" x14ac:dyDescent="0.55000000000000004">
      <c r="B10" s="47" t="s">
        <v>67</v>
      </c>
      <c r="D10" s="9">
        <v>0</v>
      </c>
      <c r="F10" s="9">
        <v>0</v>
      </c>
      <c r="H10" s="9">
        <v>0</v>
      </c>
      <c r="J10" s="9">
        <v>0</v>
      </c>
      <c r="L10" s="9">
        <v>421288</v>
      </c>
      <c r="N10" s="9">
        <v>8183745386</v>
      </c>
      <c r="P10" s="9">
        <v>6646059808</v>
      </c>
      <c r="R10" s="9">
        <v>1537685578</v>
      </c>
    </row>
    <row r="11" spans="2:28" x14ac:dyDescent="0.55000000000000004">
      <c r="B11" s="2" t="s">
        <v>74</v>
      </c>
      <c r="D11" s="3">
        <v>0</v>
      </c>
      <c r="F11" s="3">
        <v>0</v>
      </c>
      <c r="H11" s="3">
        <v>0</v>
      </c>
      <c r="J11" s="3">
        <v>0</v>
      </c>
      <c r="L11" s="3">
        <v>107000</v>
      </c>
      <c r="N11" s="3">
        <v>4013526597</v>
      </c>
      <c r="P11" s="3">
        <v>3456808875</v>
      </c>
      <c r="R11" s="3">
        <v>556717722</v>
      </c>
    </row>
    <row r="12" spans="2:28" x14ac:dyDescent="0.55000000000000004">
      <c r="B12" s="2" t="s">
        <v>196</v>
      </c>
      <c r="D12" s="3">
        <v>0</v>
      </c>
      <c r="F12" s="3">
        <v>0</v>
      </c>
      <c r="H12" s="3">
        <v>0</v>
      </c>
      <c r="J12" s="3">
        <v>0</v>
      </c>
      <c r="L12" s="3">
        <v>8820</v>
      </c>
      <c r="N12" s="3">
        <v>8820000000</v>
      </c>
      <c r="P12" s="3">
        <v>8540621731</v>
      </c>
      <c r="R12" s="3">
        <v>279378269</v>
      </c>
    </row>
    <row r="13" spans="2:28" x14ac:dyDescent="0.55000000000000004">
      <c r="B13" s="2" t="s">
        <v>108</v>
      </c>
      <c r="D13" s="3">
        <v>4000</v>
      </c>
      <c r="F13" s="3">
        <v>2514024251</v>
      </c>
      <c r="H13" s="3">
        <v>2345414817</v>
      </c>
      <c r="J13" s="3">
        <v>168609434</v>
      </c>
      <c r="L13" s="3">
        <v>4000</v>
      </c>
      <c r="N13" s="3">
        <v>2514024251</v>
      </c>
      <c r="P13" s="3">
        <v>2345414817</v>
      </c>
      <c r="R13" s="3">
        <v>168609434</v>
      </c>
    </row>
    <row r="14" spans="2:28" x14ac:dyDescent="0.55000000000000004">
      <c r="B14" s="2" t="s">
        <v>15</v>
      </c>
      <c r="D14" s="3">
        <v>0</v>
      </c>
      <c r="F14" s="3">
        <v>0</v>
      </c>
      <c r="H14" s="3">
        <v>0</v>
      </c>
      <c r="J14" s="3">
        <v>0</v>
      </c>
      <c r="L14" s="3">
        <v>205806</v>
      </c>
      <c r="N14" s="3">
        <v>4521598854</v>
      </c>
      <c r="P14" s="3">
        <v>4402592943</v>
      </c>
      <c r="R14" s="3">
        <v>119005911</v>
      </c>
    </row>
    <row r="15" spans="2:28" x14ac:dyDescent="0.55000000000000004">
      <c r="B15" s="2" t="s">
        <v>197</v>
      </c>
      <c r="D15" s="3">
        <v>0</v>
      </c>
      <c r="F15" s="3">
        <v>0</v>
      </c>
      <c r="H15" s="3">
        <v>0</v>
      </c>
      <c r="J15" s="3">
        <v>0</v>
      </c>
      <c r="L15" s="3">
        <v>6170</v>
      </c>
      <c r="N15" s="3">
        <v>5816107488</v>
      </c>
      <c r="P15" s="3">
        <v>5742858718</v>
      </c>
      <c r="R15" s="3">
        <v>73248770</v>
      </c>
    </row>
    <row r="16" spans="2:28" x14ac:dyDescent="0.55000000000000004">
      <c r="B16" s="2" t="s">
        <v>198</v>
      </c>
      <c r="D16" s="3">
        <v>0</v>
      </c>
      <c r="F16" s="3">
        <v>0</v>
      </c>
      <c r="H16" s="3">
        <v>0</v>
      </c>
      <c r="J16" s="3">
        <v>0</v>
      </c>
      <c r="L16" s="3">
        <v>150000</v>
      </c>
      <c r="N16" s="3">
        <v>3580071108</v>
      </c>
      <c r="P16" s="3">
        <v>3521919150</v>
      </c>
      <c r="R16" s="3">
        <v>58151958</v>
      </c>
    </row>
    <row r="17" spans="2:18" x14ac:dyDescent="0.55000000000000004">
      <c r="B17" s="2" t="s">
        <v>146</v>
      </c>
      <c r="D17" s="3">
        <v>1900</v>
      </c>
      <c r="F17" s="3">
        <v>1900000000</v>
      </c>
      <c r="H17" s="3">
        <v>1881720995</v>
      </c>
      <c r="J17" s="3">
        <v>18279005</v>
      </c>
      <c r="L17" s="3">
        <v>1900</v>
      </c>
      <c r="N17" s="3">
        <v>1900000000</v>
      </c>
      <c r="P17" s="3">
        <v>1881720995</v>
      </c>
      <c r="R17" s="3">
        <v>18279005</v>
      </c>
    </row>
    <row r="18" spans="2:18" x14ac:dyDescent="0.55000000000000004">
      <c r="B18" s="2" t="s">
        <v>199</v>
      </c>
      <c r="D18" s="3">
        <v>0</v>
      </c>
      <c r="F18" s="3">
        <v>0</v>
      </c>
      <c r="H18" s="3">
        <v>0</v>
      </c>
      <c r="J18" s="3">
        <v>0</v>
      </c>
      <c r="L18" s="3">
        <v>24261</v>
      </c>
      <c r="N18" s="3">
        <v>99290662</v>
      </c>
      <c r="P18" s="3">
        <v>85276463</v>
      </c>
      <c r="R18" s="3">
        <v>14014199</v>
      </c>
    </row>
    <row r="19" spans="2:18" x14ac:dyDescent="0.55000000000000004">
      <c r="B19" s="2" t="s">
        <v>112</v>
      </c>
      <c r="D19" s="3">
        <v>0</v>
      </c>
      <c r="F19" s="3">
        <v>0</v>
      </c>
      <c r="H19" s="3">
        <v>0</v>
      </c>
      <c r="J19" s="3">
        <v>0</v>
      </c>
      <c r="L19" s="3">
        <v>1500</v>
      </c>
      <c r="N19" s="3">
        <v>1424741720</v>
      </c>
      <c r="P19" s="3">
        <v>1424741720</v>
      </c>
      <c r="R19" s="3">
        <v>0</v>
      </c>
    </row>
    <row r="20" spans="2:18" x14ac:dyDescent="0.55000000000000004">
      <c r="B20" s="2" t="s">
        <v>13</v>
      </c>
      <c r="D20" s="3">
        <v>0</v>
      </c>
      <c r="F20" s="3">
        <v>0</v>
      </c>
      <c r="H20" s="3">
        <v>0</v>
      </c>
      <c r="J20" s="3">
        <v>0</v>
      </c>
      <c r="L20" s="3">
        <v>40327</v>
      </c>
      <c r="N20" s="3">
        <v>463435874</v>
      </c>
      <c r="P20" s="3">
        <v>480242911</v>
      </c>
      <c r="R20" s="3">
        <v>-16807037</v>
      </c>
    </row>
    <row r="21" spans="2:18" x14ac:dyDescent="0.55000000000000004">
      <c r="D21" s="3"/>
      <c r="F21" s="3"/>
      <c r="H21" s="3"/>
      <c r="J21" s="3"/>
      <c r="L21" s="3"/>
      <c r="N21" s="3"/>
      <c r="P21" s="3"/>
      <c r="R21" s="3"/>
    </row>
    <row r="22" spans="2:18" ht="21.75" thickBot="1" x14ac:dyDescent="0.6">
      <c r="B22" s="33" t="s">
        <v>90</v>
      </c>
      <c r="D22" s="10">
        <f>SUM(D10:D20)</f>
        <v>5900</v>
      </c>
      <c r="F22" s="10">
        <f>SUM(F10:F20)</f>
        <v>4414024251</v>
      </c>
      <c r="H22" s="10">
        <f>SUM(H10:H20)</f>
        <v>4227135812</v>
      </c>
      <c r="J22" s="10">
        <f>SUM(J10:J20)</f>
        <v>186888439</v>
      </c>
      <c r="L22" s="10">
        <f>SUM(L10:L20)</f>
        <v>971072</v>
      </c>
      <c r="N22" s="10">
        <f>SUM(N10:N20)</f>
        <v>41336541940</v>
      </c>
      <c r="P22" s="10">
        <f>SUM(P10:P20)</f>
        <v>38528258131</v>
      </c>
      <c r="R22" s="10">
        <f>SUM(R10:R20)</f>
        <v>2808283809</v>
      </c>
    </row>
    <row r="23" spans="2:18" ht="21.75" thickTop="1" x14ac:dyDescent="0.55000000000000004"/>
    <row r="24" spans="2:18" ht="26.25" x14ac:dyDescent="0.65">
      <c r="J24" s="28">
        <v>13</v>
      </c>
    </row>
  </sheetData>
  <sortState xmlns:xlrd2="http://schemas.microsoft.com/office/spreadsheetml/2017/richdata2" ref="B10:R20">
    <sortCondition descending="1" ref="R10:R2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3"/>
  <sheetViews>
    <sheetView rightToLeft="1" topLeftCell="A14" workbookViewId="0">
      <selection activeCell="L27" sqref="L27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138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7"/>
      <c r="R2" s="17"/>
      <c r="S2" s="17"/>
      <c r="T2" s="17"/>
      <c r="U2" s="17"/>
    </row>
    <row r="3" spans="2:28" ht="30" x14ac:dyDescent="0.6">
      <c r="B3" s="106" t="s">
        <v>51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7"/>
      <c r="R3" s="17"/>
    </row>
    <row r="4" spans="2:28" ht="30" x14ac:dyDescent="0.6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7"/>
      <c r="R4" s="17"/>
    </row>
    <row r="6" spans="2:28" s="2" customFormat="1" ht="30" x14ac:dyDescent="0.55000000000000004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07" t="s">
        <v>55</v>
      </c>
      <c r="D7" s="108" t="s">
        <v>53</v>
      </c>
      <c r="E7" s="108" t="s">
        <v>53</v>
      </c>
      <c r="F7" s="108" t="s">
        <v>53</v>
      </c>
      <c r="G7" s="108" t="s">
        <v>53</v>
      </c>
      <c r="H7" s="108" t="s">
        <v>53</v>
      </c>
      <c r="I7" s="108" t="s">
        <v>53</v>
      </c>
      <c r="J7" s="108" t="s">
        <v>53</v>
      </c>
      <c r="L7" s="108" t="s">
        <v>54</v>
      </c>
      <c r="M7" s="108" t="s">
        <v>54</v>
      </c>
      <c r="N7" s="108" t="s">
        <v>54</v>
      </c>
      <c r="O7" s="108" t="s">
        <v>54</v>
      </c>
      <c r="P7" s="108" t="s">
        <v>54</v>
      </c>
      <c r="Q7" s="108" t="s">
        <v>54</v>
      </c>
      <c r="R7" s="108" t="s">
        <v>54</v>
      </c>
    </row>
    <row r="8" spans="2:28" s="57" customFormat="1" ht="48" customHeight="1" x14ac:dyDescent="0.75">
      <c r="B8" s="107" t="s">
        <v>55</v>
      </c>
      <c r="D8" s="143" t="s">
        <v>79</v>
      </c>
      <c r="E8" s="58"/>
      <c r="F8" s="143" t="s">
        <v>76</v>
      </c>
      <c r="G8" s="58"/>
      <c r="H8" s="143" t="s">
        <v>77</v>
      </c>
      <c r="I8" s="58"/>
      <c r="J8" s="143" t="s">
        <v>80</v>
      </c>
      <c r="L8" s="143" t="s">
        <v>79</v>
      </c>
      <c r="M8" s="58"/>
      <c r="N8" s="143" t="s">
        <v>76</v>
      </c>
      <c r="O8" s="58"/>
      <c r="P8" s="143" t="s">
        <v>77</v>
      </c>
      <c r="Q8" s="58"/>
      <c r="R8" s="143" t="s">
        <v>80</v>
      </c>
    </row>
    <row r="9" spans="2:28" ht="21.75" x14ac:dyDescent="0.6">
      <c r="B9" s="51" t="s">
        <v>112</v>
      </c>
      <c r="C9" s="4"/>
      <c r="D9" s="59">
        <v>927957885</v>
      </c>
      <c r="E9" s="4"/>
      <c r="F9" s="59">
        <v>0</v>
      </c>
      <c r="G9" s="4"/>
      <c r="H9" s="59">
        <v>0</v>
      </c>
      <c r="I9" s="4"/>
      <c r="J9" s="59">
        <v>927957885</v>
      </c>
      <c r="K9" s="4"/>
      <c r="L9" s="59">
        <v>3559075929</v>
      </c>
      <c r="M9" s="4"/>
      <c r="N9" s="59">
        <v>2974460783</v>
      </c>
      <c r="O9" s="4"/>
      <c r="P9" s="59">
        <v>0</v>
      </c>
      <c r="Q9" s="4"/>
      <c r="R9" s="59">
        <v>6533536712</v>
      </c>
    </row>
    <row r="10" spans="2:28" ht="21.75" x14ac:dyDescent="0.6">
      <c r="B10" s="4" t="s">
        <v>133</v>
      </c>
      <c r="C10" s="4"/>
      <c r="D10" s="30">
        <v>0</v>
      </c>
      <c r="E10" s="4"/>
      <c r="F10" s="30">
        <v>196492379</v>
      </c>
      <c r="G10" s="4"/>
      <c r="H10" s="30">
        <v>0</v>
      </c>
      <c r="I10" s="4"/>
      <c r="J10" s="30">
        <v>196492379</v>
      </c>
      <c r="K10" s="4"/>
      <c r="L10" s="30">
        <v>0</v>
      </c>
      <c r="M10" s="4"/>
      <c r="N10" s="30">
        <v>695160979</v>
      </c>
      <c r="O10" s="4"/>
      <c r="P10" s="30">
        <v>0</v>
      </c>
      <c r="Q10" s="4"/>
      <c r="R10" s="30">
        <v>695160979</v>
      </c>
    </row>
    <row r="11" spans="2:28" ht="21.75" x14ac:dyDescent="0.6">
      <c r="B11" s="4" t="s">
        <v>108</v>
      </c>
      <c r="C11" s="4"/>
      <c r="D11" s="30">
        <v>0</v>
      </c>
      <c r="E11" s="4"/>
      <c r="F11" s="30">
        <v>-39652810</v>
      </c>
      <c r="G11" s="4"/>
      <c r="H11" s="30">
        <v>168609434</v>
      </c>
      <c r="I11" s="4"/>
      <c r="J11" s="30">
        <v>128956624</v>
      </c>
      <c r="K11" s="4"/>
      <c r="L11" s="30">
        <v>0</v>
      </c>
      <c r="M11" s="4"/>
      <c r="N11" s="30">
        <v>360024734</v>
      </c>
      <c r="O11" s="4"/>
      <c r="P11" s="30">
        <v>168609434</v>
      </c>
      <c r="Q11" s="4"/>
      <c r="R11" s="30">
        <v>528634168</v>
      </c>
    </row>
    <row r="12" spans="2:28" ht="21.75" x14ac:dyDescent="0.6">
      <c r="B12" s="4" t="s">
        <v>106</v>
      </c>
      <c r="C12" s="4"/>
      <c r="D12" s="30">
        <v>0</v>
      </c>
      <c r="E12" s="4"/>
      <c r="F12" s="30">
        <v>91972087</v>
      </c>
      <c r="G12" s="4"/>
      <c r="H12" s="30">
        <v>0</v>
      </c>
      <c r="I12" s="4"/>
      <c r="J12" s="30">
        <v>91972087</v>
      </c>
      <c r="K12" s="4"/>
      <c r="L12" s="30">
        <v>0</v>
      </c>
      <c r="M12" s="4"/>
      <c r="N12" s="30">
        <v>400960503</v>
      </c>
      <c r="O12" s="4"/>
      <c r="P12" s="30">
        <v>0</v>
      </c>
      <c r="Q12" s="4"/>
      <c r="R12" s="30">
        <v>400960503</v>
      </c>
    </row>
    <row r="13" spans="2:28" ht="21.75" x14ac:dyDescent="0.6">
      <c r="B13" s="4" t="s">
        <v>149</v>
      </c>
      <c r="C13" s="4"/>
      <c r="D13" s="30">
        <v>0</v>
      </c>
      <c r="E13" s="4"/>
      <c r="F13" s="30">
        <v>80689773</v>
      </c>
      <c r="G13" s="4"/>
      <c r="H13" s="30">
        <v>0</v>
      </c>
      <c r="I13" s="4"/>
      <c r="J13" s="30">
        <v>80689773</v>
      </c>
      <c r="K13" s="4"/>
      <c r="L13" s="30">
        <v>0</v>
      </c>
      <c r="M13" s="4"/>
      <c r="N13" s="30">
        <v>392987158</v>
      </c>
      <c r="O13" s="4"/>
      <c r="P13" s="30">
        <v>0</v>
      </c>
      <c r="Q13" s="4"/>
      <c r="R13" s="30">
        <v>392987158</v>
      </c>
    </row>
    <row r="14" spans="2:28" ht="21.75" x14ac:dyDescent="0.6">
      <c r="B14" s="4" t="s">
        <v>196</v>
      </c>
      <c r="C14" s="4"/>
      <c r="D14" s="30">
        <v>0</v>
      </c>
      <c r="E14" s="4"/>
      <c r="F14" s="30">
        <v>0</v>
      </c>
      <c r="G14" s="4"/>
      <c r="H14" s="30">
        <v>0</v>
      </c>
      <c r="I14" s="4"/>
      <c r="J14" s="30">
        <v>0</v>
      </c>
      <c r="K14" s="4"/>
      <c r="L14" s="30">
        <v>0</v>
      </c>
      <c r="M14" s="4"/>
      <c r="N14" s="30">
        <v>0</v>
      </c>
      <c r="O14" s="4"/>
      <c r="P14" s="30">
        <v>279378269</v>
      </c>
      <c r="Q14" s="4"/>
      <c r="R14" s="30">
        <v>279378269</v>
      </c>
    </row>
    <row r="15" spans="2:28" ht="21.75" x14ac:dyDescent="0.6">
      <c r="B15" s="4" t="s">
        <v>110</v>
      </c>
      <c r="C15" s="4"/>
      <c r="D15" s="30">
        <v>0</v>
      </c>
      <c r="E15" s="4"/>
      <c r="F15" s="30">
        <v>46691536</v>
      </c>
      <c r="G15" s="4"/>
      <c r="H15" s="30">
        <v>0</v>
      </c>
      <c r="I15" s="4"/>
      <c r="J15" s="30">
        <v>46691536</v>
      </c>
      <c r="K15" s="4"/>
      <c r="L15" s="30">
        <v>0</v>
      </c>
      <c r="M15" s="4"/>
      <c r="N15" s="30">
        <v>195064638</v>
      </c>
      <c r="O15" s="4"/>
      <c r="P15" s="30">
        <v>0</v>
      </c>
      <c r="Q15" s="4"/>
      <c r="R15" s="30">
        <v>195064638</v>
      </c>
    </row>
    <row r="16" spans="2:28" ht="21.75" x14ac:dyDescent="0.6">
      <c r="B16" s="4" t="s">
        <v>151</v>
      </c>
      <c r="C16" s="4"/>
      <c r="D16" s="30">
        <v>86983193</v>
      </c>
      <c r="E16" s="4"/>
      <c r="F16" s="30">
        <v>0</v>
      </c>
      <c r="G16" s="4"/>
      <c r="H16" s="30">
        <v>0</v>
      </c>
      <c r="I16" s="4"/>
      <c r="J16" s="30">
        <v>86983193</v>
      </c>
      <c r="K16" s="4"/>
      <c r="L16" s="30">
        <v>190298171</v>
      </c>
      <c r="M16" s="4"/>
      <c r="N16" s="30">
        <v>-58812926</v>
      </c>
      <c r="O16" s="4"/>
      <c r="P16" s="30">
        <v>0</v>
      </c>
      <c r="Q16" s="4"/>
      <c r="R16" s="30">
        <v>131485245</v>
      </c>
    </row>
    <row r="17" spans="2:18" ht="21.75" x14ac:dyDescent="0.6">
      <c r="B17" s="4" t="s">
        <v>197</v>
      </c>
      <c r="C17" s="4"/>
      <c r="D17" s="30">
        <v>0</v>
      </c>
      <c r="E17" s="4"/>
      <c r="F17" s="30">
        <v>0</v>
      </c>
      <c r="G17" s="4"/>
      <c r="H17" s="30">
        <v>0</v>
      </c>
      <c r="I17" s="4"/>
      <c r="J17" s="30">
        <v>0</v>
      </c>
      <c r="K17" s="4"/>
      <c r="L17" s="30">
        <v>0</v>
      </c>
      <c r="M17" s="4"/>
      <c r="N17" s="30">
        <v>0</v>
      </c>
      <c r="O17" s="4"/>
      <c r="P17" s="30">
        <v>73248770</v>
      </c>
      <c r="Q17" s="4"/>
      <c r="R17" s="30">
        <v>73248770</v>
      </c>
    </row>
    <row r="18" spans="2:18" ht="21.75" x14ac:dyDescent="0.6">
      <c r="B18" s="4" t="s">
        <v>146</v>
      </c>
      <c r="C18" s="4"/>
      <c r="D18" s="30">
        <v>0</v>
      </c>
      <c r="E18" s="4"/>
      <c r="F18" s="30">
        <v>0</v>
      </c>
      <c r="G18" s="4"/>
      <c r="H18" s="30">
        <v>18279005</v>
      </c>
      <c r="I18" s="4"/>
      <c r="J18" s="30">
        <v>18279005</v>
      </c>
      <c r="K18" s="4"/>
      <c r="L18" s="30">
        <v>0</v>
      </c>
      <c r="M18" s="4"/>
      <c r="N18" s="30">
        <v>0</v>
      </c>
      <c r="O18" s="4"/>
      <c r="P18" s="30">
        <v>18279005</v>
      </c>
      <c r="Q18" s="4"/>
      <c r="R18" s="30">
        <v>18279005</v>
      </c>
    </row>
    <row r="19" spans="2:18" ht="21.75" x14ac:dyDescent="0.6">
      <c r="B19" s="4" t="s">
        <v>154</v>
      </c>
      <c r="C19" s="4"/>
      <c r="D19" s="30">
        <v>0</v>
      </c>
      <c r="E19" s="4"/>
      <c r="F19" s="30">
        <v>1217808</v>
      </c>
      <c r="G19" s="4"/>
      <c r="H19" s="30">
        <v>0</v>
      </c>
      <c r="I19" s="4"/>
      <c r="J19" s="30">
        <v>1217808</v>
      </c>
      <c r="K19" s="4"/>
      <c r="L19" s="30">
        <v>0</v>
      </c>
      <c r="M19" s="4"/>
      <c r="N19" s="30">
        <v>1217808</v>
      </c>
      <c r="O19" s="4"/>
      <c r="P19" s="30">
        <v>0</v>
      </c>
      <c r="Q19" s="4"/>
      <c r="R19" s="30">
        <v>1217808</v>
      </c>
    </row>
    <row r="20" spans="2:18" ht="21.75" x14ac:dyDescent="0.6">
      <c r="B20" s="4"/>
      <c r="C20" s="4"/>
      <c r="D20" s="30"/>
      <c r="E20" s="4"/>
      <c r="F20" s="30"/>
      <c r="G20" s="4"/>
      <c r="H20" s="30"/>
      <c r="I20" s="4"/>
      <c r="J20" s="30"/>
      <c r="K20" s="4"/>
      <c r="L20" s="30"/>
      <c r="M20" s="4"/>
      <c r="N20" s="30"/>
      <c r="O20" s="4"/>
      <c r="P20" s="30"/>
      <c r="Q20" s="4"/>
      <c r="R20" s="30"/>
    </row>
    <row r="21" spans="2:18" ht="24.75" thickBot="1" x14ac:dyDescent="0.65">
      <c r="B21" s="27" t="s">
        <v>90</v>
      </c>
      <c r="D21" s="10">
        <f>SUM(D9:D19)</f>
        <v>1014941078</v>
      </c>
      <c r="E21" s="2"/>
      <c r="F21" s="10">
        <f>SUM(F9:F19)</f>
        <v>377410773</v>
      </c>
      <c r="G21" s="2"/>
      <c r="H21" s="10">
        <f>SUM(H9:H19)</f>
        <v>186888439</v>
      </c>
      <c r="I21" s="2"/>
      <c r="J21" s="10">
        <f>SUM(J9:J19)</f>
        <v>1579240290</v>
      </c>
      <c r="K21" s="2"/>
      <c r="L21" s="10">
        <f>SUM(L9:L19)</f>
        <v>3749374100</v>
      </c>
      <c r="M21" s="2"/>
      <c r="N21" s="10">
        <f>SUM(N9:N19)</f>
        <v>4961063677</v>
      </c>
      <c r="O21" s="2"/>
      <c r="P21" s="10">
        <f>SUM(P9:P19)</f>
        <v>539515478</v>
      </c>
      <c r="Q21" s="2"/>
      <c r="R21" s="10">
        <f>SUM(R9:R19)</f>
        <v>9249953255</v>
      </c>
    </row>
    <row r="22" spans="2:18" ht="21.75" thickTop="1" x14ac:dyDescent="0.6"/>
    <row r="23" spans="2:18" ht="30" x14ac:dyDescent="0.75">
      <c r="J23" s="62">
        <v>14</v>
      </c>
    </row>
  </sheetData>
  <sortState xmlns:xlrd2="http://schemas.microsoft.com/office/spreadsheetml/2017/richdata2" ref="B9:R19">
    <sortCondition descending="1" ref="R9:R19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.75" bottom="0.75" header="0.3" footer="0.3"/>
  <pageSetup paperSize="9"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topLeftCell="A10" workbookViewId="0">
      <selection activeCell="A22" sqref="A22:XFD28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6" t="s">
        <v>138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28" ht="31.5" customHeight="1" x14ac:dyDescent="0.55000000000000004">
      <c r="B3" s="106" t="s">
        <v>51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28" ht="31.5" customHeight="1" x14ac:dyDescent="0.55000000000000004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28" ht="73.5" customHeight="1" x14ac:dyDescent="0.55000000000000004"/>
    <row r="6" spans="2:28" ht="30" x14ac:dyDescent="0.55000000000000004">
      <c r="B6" s="14" t="s">
        <v>131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10" t="s">
        <v>81</v>
      </c>
      <c r="C8" s="110" t="s">
        <v>81</v>
      </c>
      <c r="D8" s="110" t="s">
        <v>81</v>
      </c>
      <c r="F8" s="110" t="s">
        <v>53</v>
      </c>
      <c r="G8" s="110" t="s">
        <v>53</v>
      </c>
      <c r="H8" s="110" t="s">
        <v>53</v>
      </c>
      <c r="J8" s="110" t="s">
        <v>54</v>
      </c>
      <c r="K8" s="110" t="s">
        <v>54</v>
      </c>
      <c r="L8" s="110" t="s">
        <v>54</v>
      </c>
    </row>
    <row r="9" spans="2:28" s="46" customFormat="1" ht="50.25" customHeight="1" x14ac:dyDescent="0.6">
      <c r="B9" s="141" t="s">
        <v>82</v>
      </c>
      <c r="D9" s="141" t="s">
        <v>41</v>
      </c>
      <c r="F9" s="141" t="s">
        <v>83</v>
      </c>
      <c r="H9" s="141" t="s">
        <v>84</v>
      </c>
      <c r="J9" s="141" t="s">
        <v>83</v>
      </c>
      <c r="L9" s="141" t="s">
        <v>84</v>
      </c>
    </row>
    <row r="10" spans="2:28" s="4" customFormat="1" ht="21.75" customHeight="1" x14ac:dyDescent="0.55000000000000004">
      <c r="B10" s="51" t="s">
        <v>155</v>
      </c>
      <c r="D10" s="79" t="s">
        <v>60</v>
      </c>
      <c r="F10" s="59">
        <v>1972602736</v>
      </c>
      <c r="H10" s="51" t="s">
        <v>60</v>
      </c>
      <c r="J10" s="59">
        <v>1972602736</v>
      </c>
      <c r="L10" s="51" t="s">
        <v>60</v>
      </c>
    </row>
    <row r="11" spans="2:28" s="4" customFormat="1" ht="21.75" customHeight="1" x14ac:dyDescent="0.55000000000000004">
      <c r="B11" s="4" t="s">
        <v>157</v>
      </c>
      <c r="D11" s="78" t="s">
        <v>60</v>
      </c>
      <c r="F11" s="30">
        <v>244602710</v>
      </c>
      <c r="H11" s="4" t="s">
        <v>60</v>
      </c>
      <c r="J11" s="30">
        <v>1245150638</v>
      </c>
      <c r="L11" s="4" t="s">
        <v>60</v>
      </c>
    </row>
    <row r="12" spans="2:28" s="4" customFormat="1" ht="21.75" customHeight="1" x14ac:dyDescent="0.55000000000000004">
      <c r="B12" s="4" t="s">
        <v>161</v>
      </c>
      <c r="D12" s="78" t="s">
        <v>162</v>
      </c>
      <c r="F12" s="30">
        <v>303205480</v>
      </c>
      <c r="H12" s="4" t="s">
        <v>60</v>
      </c>
      <c r="J12" s="30">
        <v>598082193</v>
      </c>
      <c r="L12" s="4" t="s">
        <v>60</v>
      </c>
    </row>
    <row r="13" spans="2:28" s="4" customFormat="1" ht="21.75" customHeight="1" x14ac:dyDescent="0.55000000000000004">
      <c r="B13" s="4" t="s">
        <v>116</v>
      </c>
      <c r="D13" s="78" t="s">
        <v>159</v>
      </c>
      <c r="F13" s="30">
        <v>298873945</v>
      </c>
      <c r="H13" s="4" t="s">
        <v>60</v>
      </c>
      <c r="J13" s="30">
        <v>551854773</v>
      </c>
      <c r="L13" s="4" t="s">
        <v>60</v>
      </c>
    </row>
    <row r="14" spans="2:28" s="4" customFormat="1" ht="21.75" customHeight="1" x14ac:dyDescent="0.55000000000000004">
      <c r="B14" s="4" t="s">
        <v>116</v>
      </c>
      <c r="D14" s="78" t="s">
        <v>164</v>
      </c>
      <c r="F14" s="30">
        <v>75758904</v>
      </c>
      <c r="H14" s="4" t="s">
        <v>60</v>
      </c>
      <c r="J14" s="30">
        <v>208048065</v>
      </c>
      <c r="L14" s="4" t="s">
        <v>60</v>
      </c>
    </row>
    <row r="15" spans="2:28" s="4" customFormat="1" ht="21.75" customHeight="1" x14ac:dyDescent="0.55000000000000004">
      <c r="B15" s="4" t="s">
        <v>120</v>
      </c>
      <c r="D15" s="78" t="s">
        <v>166</v>
      </c>
      <c r="F15" s="30">
        <v>67945205</v>
      </c>
      <c r="H15" s="4" t="s">
        <v>60</v>
      </c>
      <c r="J15" s="30">
        <v>111342449</v>
      </c>
      <c r="L15" s="4" t="s">
        <v>60</v>
      </c>
    </row>
    <row r="16" spans="2:28" s="4" customFormat="1" ht="21.75" customHeight="1" x14ac:dyDescent="0.55000000000000004">
      <c r="B16" s="4" t="s">
        <v>116</v>
      </c>
      <c r="D16" s="78" t="s">
        <v>173</v>
      </c>
      <c r="F16" s="30">
        <v>23618126</v>
      </c>
      <c r="H16" s="4" t="s">
        <v>60</v>
      </c>
      <c r="J16" s="30">
        <v>23636280</v>
      </c>
      <c r="L16" s="4" t="s">
        <v>60</v>
      </c>
    </row>
    <row r="17" spans="2:12" s="4" customFormat="1" ht="21.75" customHeight="1" x14ac:dyDescent="0.55000000000000004">
      <c r="B17" s="4" t="s">
        <v>121</v>
      </c>
      <c r="D17" s="78" t="s">
        <v>169</v>
      </c>
      <c r="F17" s="30">
        <v>3874</v>
      </c>
      <c r="H17" s="4" t="s">
        <v>60</v>
      </c>
      <c r="J17" s="30">
        <v>333943</v>
      </c>
      <c r="L17" s="4" t="s">
        <v>60</v>
      </c>
    </row>
    <row r="18" spans="2:12" s="4" customFormat="1" ht="21.75" customHeight="1" x14ac:dyDescent="0.55000000000000004">
      <c r="B18" s="4" t="s">
        <v>175</v>
      </c>
      <c r="D18" s="78" t="s">
        <v>176</v>
      </c>
      <c r="F18" s="30">
        <v>29937</v>
      </c>
      <c r="H18" s="4" t="s">
        <v>60</v>
      </c>
      <c r="J18" s="30">
        <v>116376</v>
      </c>
      <c r="L18" s="4" t="s">
        <v>60</v>
      </c>
    </row>
    <row r="19" spans="2:12" s="4" customFormat="1" ht="21.75" customHeight="1" x14ac:dyDescent="0.55000000000000004">
      <c r="B19" s="4" t="s">
        <v>167</v>
      </c>
      <c r="D19" s="78" t="s">
        <v>168</v>
      </c>
      <c r="F19" s="30">
        <v>23326</v>
      </c>
      <c r="H19" s="4" t="s">
        <v>60</v>
      </c>
      <c r="J19" s="30">
        <v>92434</v>
      </c>
      <c r="L19" s="4" t="s">
        <v>60</v>
      </c>
    </row>
    <row r="20" spans="2:12" s="4" customFormat="1" ht="21.75" customHeight="1" x14ac:dyDescent="0.55000000000000004">
      <c r="B20" s="4" t="s">
        <v>116</v>
      </c>
      <c r="D20" s="78" t="s">
        <v>180</v>
      </c>
      <c r="F20" s="30">
        <v>15283</v>
      </c>
      <c r="H20" s="4" t="s">
        <v>60</v>
      </c>
      <c r="J20" s="30">
        <v>76427</v>
      </c>
      <c r="L20" s="4" t="s">
        <v>60</v>
      </c>
    </row>
    <row r="21" spans="2:12" s="4" customFormat="1" ht="21.75" customHeight="1" x14ac:dyDescent="0.55000000000000004">
      <c r="B21" s="4" t="s">
        <v>119</v>
      </c>
      <c r="D21" s="78" t="s">
        <v>181</v>
      </c>
      <c r="F21" s="30">
        <v>1057</v>
      </c>
      <c r="H21" s="4" t="s">
        <v>60</v>
      </c>
      <c r="J21" s="30">
        <v>4109</v>
      </c>
      <c r="L21" s="4" t="s">
        <v>60</v>
      </c>
    </row>
    <row r="22" spans="2:12" s="4" customFormat="1" ht="21.75" customHeight="1" x14ac:dyDescent="0.55000000000000004">
      <c r="D22" s="78"/>
      <c r="F22" s="30"/>
      <c r="J22" s="30"/>
    </row>
    <row r="23" spans="2:12" ht="21.75" customHeight="1" thickBot="1" x14ac:dyDescent="0.6">
      <c r="B23" s="139" t="s">
        <v>90</v>
      </c>
      <c r="C23" s="139"/>
      <c r="D23" s="139"/>
      <c r="F23" s="10">
        <f>SUM(F10:F21)</f>
        <v>2986680583</v>
      </c>
      <c r="H23" s="33"/>
      <c r="J23" s="10">
        <f>SUM(J10:J21)</f>
        <v>4711340423</v>
      </c>
      <c r="L23" s="33"/>
    </row>
    <row r="24" spans="2:12" ht="21.75" customHeight="1" thickTop="1" x14ac:dyDescent="0.55000000000000004"/>
    <row r="25" spans="2:12" ht="30" x14ac:dyDescent="0.75">
      <c r="F25" s="66">
        <v>15</v>
      </c>
    </row>
  </sheetData>
  <sortState xmlns:xlrd2="http://schemas.microsoft.com/office/spreadsheetml/2017/richdata2" ref="B10:L21">
    <sortCondition descending="1" ref="J10:J21"/>
  </sortState>
  <mergeCells count="13">
    <mergeCell ref="B2:L2"/>
    <mergeCell ref="B3:L3"/>
    <mergeCell ref="B4:L4"/>
    <mergeCell ref="B23:D23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K12" sqref="K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6" t="s">
        <v>138</v>
      </c>
      <c r="C2" s="106"/>
      <c r="D2" s="106"/>
      <c r="E2" s="106"/>
      <c r="F2" s="106"/>
    </row>
    <row r="3" spans="2:28" ht="30" x14ac:dyDescent="0.55000000000000004">
      <c r="B3" s="106" t="s">
        <v>51</v>
      </c>
      <c r="C3" s="106"/>
      <c r="D3" s="106"/>
      <c r="E3" s="106"/>
      <c r="F3" s="106"/>
    </row>
    <row r="4" spans="2:28" ht="30" x14ac:dyDescent="0.55000000000000004">
      <c r="B4" s="106" t="s">
        <v>139</v>
      </c>
      <c r="C4" s="106"/>
      <c r="D4" s="106"/>
      <c r="E4" s="106"/>
      <c r="F4" s="106"/>
    </row>
    <row r="5" spans="2:28" ht="125.25" customHeight="1" x14ac:dyDescent="0.55000000000000004"/>
    <row r="6" spans="2:28" s="27" customFormat="1" ht="24" x14ac:dyDescent="0.6">
      <c r="B6" s="71" t="s">
        <v>132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29" t="s">
        <v>85</v>
      </c>
      <c r="D8" s="106" t="s">
        <v>53</v>
      </c>
      <c r="F8" s="106" t="s">
        <v>140</v>
      </c>
    </row>
    <row r="9" spans="2:28" ht="30" x14ac:dyDescent="0.55000000000000004">
      <c r="B9" s="144" t="s">
        <v>85</v>
      </c>
      <c r="D9" s="145" t="s">
        <v>44</v>
      </c>
      <c r="F9" s="145" t="s">
        <v>44</v>
      </c>
    </row>
    <row r="10" spans="2:28" x14ac:dyDescent="0.55000000000000004">
      <c r="B10" s="2" t="s">
        <v>200</v>
      </c>
      <c r="D10" s="3">
        <v>0</v>
      </c>
      <c r="F10" s="3">
        <v>20457110</v>
      </c>
    </row>
    <row r="11" spans="2:28" x14ac:dyDescent="0.55000000000000004">
      <c r="B11" s="2" t="s">
        <v>201</v>
      </c>
      <c r="D11" s="3">
        <v>0</v>
      </c>
      <c r="F11" s="3">
        <v>15826783</v>
      </c>
    </row>
    <row r="12" spans="2:28" x14ac:dyDescent="0.55000000000000004">
      <c r="B12" s="2" t="s">
        <v>86</v>
      </c>
      <c r="D12" s="3">
        <v>-129291247</v>
      </c>
      <c r="F12" s="3">
        <v>-129291247</v>
      </c>
    </row>
    <row r="13" spans="2:28" x14ac:dyDescent="0.55000000000000004">
      <c r="D13" s="3"/>
      <c r="F13" s="3"/>
    </row>
    <row r="14" spans="2:28" ht="21.75" thickBot="1" x14ac:dyDescent="0.6">
      <c r="B14" s="33" t="s">
        <v>90</v>
      </c>
      <c r="D14" s="10">
        <f>SUM(D10:D12)</f>
        <v>-129291247</v>
      </c>
      <c r="F14" s="10">
        <f>SUM(F10:F12)</f>
        <v>-93007354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2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M20" sqref="M2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6" t="s">
        <v>138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3:17" ht="30" x14ac:dyDescent="0.55000000000000004">
      <c r="C3" s="106" t="s">
        <v>0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3:17" ht="30" x14ac:dyDescent="0.55000000000000004">
      <c r="C4" s="106" t="s">
        <v>139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1" t="s">
        <v>91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07" t="s">
        <v>99</v>
      </c>
      <c r="D9" s="108" t="s">
        <v>141</v>
      </c>
      <c r="E9" s="108" t="s">
        <v>2</v>
      </c>
      <c r="F9" s="108" t="s">
        <v>2</v>
      </c>
      <c r="G9" s="108" t="s">
        <v>2</v>
      </c>
      <c r="I9" s="108" t="s">
        <v>3</v>
      </c>
      <c r="J9" s="108" t="s">
        <v>3</v>
      </c>
      <c r="K9" s="108" t="s">
        <v>3</v>
      </c>
      <c r="M9" s="108" t="s">
        <v>140</v>
      </c>
      <c r="N9" s="108" t="s">
        <v>4</v>
      </c>
      <c r="O9" s="108" t="s">
        <v>4</v>
      </c>
      <c r="P9" s="108" t="s">
        <v>4</v>
      </c>
      <c r="Q9" s="108" t="s">
        <v>4</v>
      </c>
    </row>
    <row r="10" spans="3:17" s="6" customFormat="1" ht="44.25" customHeight="1" x14ac:dyDescent="0.25">
      <c r="C10" s="107"/>
      <c r="D10" s="12"/>
      <c r="E10" s="109" t="s">
        <v>6</v>
      </c>
      <c r="F10" s="12"/>
      <c r="G10" s="109" t="s">
        <v>7</v>
      </c>
      <c r="I10" s="109" t="s">
        <v>100</v>
      </c>
      <c r="J10" s="12"/>
      <c r="K10" s="109" t="s">
        <v>101</v>
      </c>
      <c r="M10" s="109" t="s">
        <v>6</v>
      </c>
      <c r="N10" s="12"/>
      <c r="O10" s="109" t="s">
        <v>7</v>
      </c>
      <c r="Q10" s="111" t="s">
        <v>11</v>
      </c>
    </row>
    <row r="11" spans="3:17" s="6" customFormat="1" ht="39.75" customHeight="1" x14ac:dyDescent="0.25">
      <c r="C11" s="107"/>
      <c r="D11" s="11"/>
      <c r="E11" s="110" t="s">
        <v>6</v>
      </c>
      <c r="F11" s="11"/>
      <c r="G11" s="110" t="s">
        <v>7</v>
      </c>
      <c r="I11" s="110"/>
      <c r="J11" s="11"/>
      <c r="K11" s="110"/>
      <c r="M11" s="110" t="s">
        <v>6</v>
      </c>
      <c r="N11" s="11"/>
      <c r="O11" s="110" t="s">
        <v>7</v>
      </c>
      <c r="Q11" s="112" t="s">
        <v>11</v>
      </c>
    </row>
    <row r="12" spans="3:17" x14ac:dyDescent="0.55000000000000004">
      <c r="C12" s="47" t="s">
        <v>95</v>
      </c>
      <c r="E12" s="3">
        <f>'اوراق مشارکت'!R23</f>
        <v>95563700981</v>
      </c>
      <c r="G12" s="3">
        <f>'اوراق مشارکت'!T23</f>
        <v>100854592426</v>
      </c>
      <c r="I12" s="3">
        <f>'اوراق مشارکت'!X23</f>
        <v>380624970</v>
      </c>
      <c r="K12" s="3">
        <f>'اوراق مشارکت'!AB23</f>
        <v>4414024251</v>
      </c>
      <c r="M12" s="3">
        <f>'اوراق مشارکت'!AH23</f>
        <v>91780205146</v>
      </c>
      <c r="O12" s="3">
        <f>'اوراق مشارکت'!AJ23</f>
        <v>97373807594</v>
      </c>
      <c r="Q12" s="8">
        <f>O12/$O$17</f>
        <v>0.14047435437128883</v>
      </c>
    </row>
    <row r="13" spans="3:17" x14ac:dyDescent="0.55000000000000004">
      <c r="C13" s="2" t="s">
        <v>136</v>
      </c>
      <c r="E13" s="3">
        <f>سپرده!L26</f>
        <v>54397215683</v>
      </c>
      <c r="G13" s="3">
        <f>E13</f>
        <v>54397215683</v>
      </c>
      <c r="I13" s="3">
        <f>سپرده!N26</f>
        <v>1030281352569</v>
      </c>
      <c r="K13" s="3">
        <f>سپرده!P26</f>
        <v>1042319774417</v>
      </c>
      <c r="M13" s="3">
        <f>سپرده!R26</f>
        <v>42358793835</v>
      </c>
      <c r="O13" s="3">
        <f>سپرده!R26</f>
        <v>42358793835</v>
      </c>
      <c r="Q13" s="8">
        <f>O13/$O$17</f>
        <v>6.1108057319972806E-2</v>
      </c>
    </row>
    <row r="14" spans="3:17" x14ac:dyDescent="0.55000000000000004">
      <c r="C14" s="2" t="s">
        <v>93</v>
      </c>
      <c r="E14" s="3">
        <f>سهام!G21</f>
        <v>42456620990</v>
      </c>
      <c r="G14" s="3">
        <f>سهام!I21</f>
        <v>41723673966.0495</v>
      </c>
      <c r="I14" s="3">
        <f>سهام!M21</f>
        <v>0</v>
      </c>
      <c r="K14" s="3">
        <f>سهام!Q21</f>
        <v>0</v>
      </c>
      <c r="M14" s="3">
        <f>سهام!W21</f>
        <v>42456620990</v>
      </c>
      <c r="O14" s="3">
        <f>سهام!Y21</f>
        <v>37445936602.436996</v>
      </c>
      <c r="Q14" s="8">
        <f t="shared" ref="Q14:Q17" si="0">O14/$O$17</f>
        <v>5.402062318429534E-2</v>
      </c>
    </row>
    <row r="15" spans="3:17" x14ac:dyDescent="0.55000000000000004">
      <c r="C15" s="2" t="s">
        <v>98</v>
      </c>
      <c r="E15" s="3">
        <f>'گواهی سپرده'!N16</f>
        <v>16000000000</v>
      </c>
      <c r="G15" s="3">
        <f>'گواهی سپرده'!P16</f>
        <v>16000000000</v>
      </c>
      <c r="I15" s="3">
        <f>'گواهی سپرده'!T16</f>
        <v>500000000000</v>
      </c>
      <c r="K15" s="3">
        <f>'گواهی سپرده'!X16</f>
        <v>0</v>
      </c>
      <c r="M15" s="3">
        <f>'گواهی سپرده'!AB16</f>
        <v>516000000000</v>
      </c>
      <c r="O15" s="3">
        <f>'گواهی سپرده'!AD16</f>
        <v>516000000000</v>
      </c>
      <c r="Q15" s="8">
        <f t="shared" si="0"/>
        <v>0.74439696512444298</v>
      </c>
    </row>
    <row r="16" spans="3:17" x14ac:dyDescent="0.55000000000000004">
      <c r="C16" s="2" t="s">
        <v>94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 t="shared" si="0"/>
        <v>0</v>
      </c>
    </row>
    <row r="17" spans="3:17" ht="21.75" thickBot="1" x14ac:dyDescent="0.6">
      <c r="C17" s="2" t="s">
        <v>90</v>
      </c>
      <c r="D17" s="3">
        <f t="shared" ref="D17:P17" si="1">SUM(D12:D16)</f>
        <v>0</v>
      </c>
      <c r="E17" s="10">
        <f>SUM(E12:E16)</f>
        <v>208417537654</v>
      </c>
      <c r="F17" s="3">
        <f t="shared" si="1"/>
        <v>0</v>
      </c>
      <c r="G17" s="10">
        <f t="shared" si="1"/>
        <v>212975482075.0495</v>
      </c>
      <c r="H17" s="3">
        <f t="shared" si="1"/>
        <v>0</v>
      </c>
      <c r="I17" s="10">
        <f t="shared" si="1"/>
        <v>1530661977539</v>
      </c>
      <c r="J17" s="3">
        <f t="shared" si="1"/>
        <v>0</v>
      </c>
      <c r="K17" s="10">
        <f t="shared" si="1"/>
        <v>1046733798668</v>
      </c>
      <c r="L17" s="3">
        <f t="shared" si="1"/>
        <v>0</v>
      </c>
      <c r="M17" s="10">
        <f t="shared" si="1"/>
        <v>692595619971</v>
      </c>
      <c r="N17" s="3">
        <f t="shared" si="1"/>
        <v>0</v>
      </c>
      <c r="O17" s="10">
        <f>SUM(O12:O16)</f>
        <v>693178538031.43701</v>
      </c>
      <c r="P17" s="3">
        <f t="shared" si="1"/>
        <v>0</v>
      </c>
      <c r="Q17" s="34">
        <f t="shared" si="0"/>
        <v>1</v>
      </c>
    </row>
    <row r="18" spans="3:17" ht="21.75" thickTop="1" x14ac:dyDescent="0.55000000000000004"/>
    <row r="21" spans="3:17" ht="30" x14ac:dyDescent="0.75">
      <c r="I21" s="62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3"/>
  <sheetViews>
    <sheetView rightToLeft="1" zoomScale="55" zoomScaleNormal="55" workbookViewId="0">
      <selection activeCell="Q27" sqref="Q27"/>
    </sheetView>
  </sheetViews>
  <sheetFormatPr defaultRowHeight="33" x14ac:dyDescent="0.8"/>
  <cols>
    <col min="1" max="1" width="2.5703125" style="65" customWidth="1"/>
    <col min="2" max="2" width="1.28515625" style="65" customWidth="1"/>
    <col min="3" max="3" width="41.42578125" style="65" customWidth="1"/>
    <col min="4" max="4" width="1" style="65" customWidth="1"/>
    <col min="5" max="5" width="18.5703125" style="65" bestFit="1" customWidth="1"/>
    <col min="6" max="6" width="3.5703125" style="65" bestFit="1" customWidth="1"/>
    <col min="7" max="7" width="27.140625" style="65" bestFit="1" customWidth="1"/>
    <col min="8" max="8" width="3.5703125" style="65" bestFit="1" customWidth="1"/>
    <col min="9" max="9" width="29.28515625" style="65" bestFit="1" customWidth="1"/>
    <col min="10" max="10" width="3.5703125" style="65" bestFit="1" customWidth="1"/>
    <col min="11" max="11" width="16.5703125" style="65" bestFit="1" customWidth="1"/>
    <col min="12" max="12" width="3.5703125" style="65" bestFit="1" customWidth="1"/>
    <col min="13" max="13" width="25.28515625" style="65" bestFit="1" customWidth="1"/>
    <col min="14" max="14" width="3.5703125" style="65" bestFit="1" customWidth="1"/>
    <col min="15" max="15" width="18.5703125" style="65" bestFit="1" customWidth="1"/>
    <col min="16" max="16" width="3.5703125" style="65" bestFit="1" customWidth="1"/>
    <col min="17" max="17" width="25.28515625" style="65" bestFit="1" customWidth="1"/>
    <col min="18" max="18" width="3.5703125" style="65" bestFit="1" customWidth="1"/>
    <col min="19" max="19" width="18.5703125" style="65" bestFit="1" customWidth="1"/>
    <col min="20" max="20" width="3.5703125" style="65" bestFit="1" customWidth="1"/>
    <col min="21" max="21" width="16.5703125" style="65" bestFit="1" customWidth="1"/>
    <col min="22" max="22" width="3.5703125" style="65" bestFit="1" customWidth="1"/>
    <col min="23" max="23" width="27.140625" style="65" bestFit="1" customWidth="1"/>
    <col min="24" max="24" width="3.5703125" style="65" bestFit="1" customWidth="1"/>
    <col min="25" max="25" width="29.28515625" style="65" bestFit="1" customWidth="1"/>
    <col min="26" max="26" width="3.5703125" style="65" bestFit="1" customWidth="1"/>
    <col min="27" max="27" width="19.140625" style="94" customWidth="1"/>
    <col min="28" max="28" width="1" style="65" customWidth="1"/>
    <col min="29" max="29" width="9.140625" style="65" customWidth="1"/>
    <col min="30" max="16384" width="9.140625" style="65"/>
  </cols>
  <sheetData>
    <row r="2" spans="3:27" x14ac:dyDescent="0.8">
      <c r="C2" s="113" t="s">
        <v>138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</row>
    <row r="3" spans="3:27" x14ac:dyDescent="0.8">
      <c r="C3" s="113" t="s">
        <v>0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3:27" x14ac:dyDescent="0.8">
      <c r="C4" s="113" t="s">
        <v>139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3:27" x14ac:dyDescent="0.8"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3:27" x14ac:dyDescent="0.8">
      <c r="C6" s="85" t="s">
        <v>92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</row>
    <row r="8" spans="3:27" s="87" customFormat="1" ht="34.5" customHeight="1" x14ac:dyDescent="0.25">
      <c r="C8" s="120" t="s">
        <v>1</v>
      </c>
      <c r="E8" s="119" t="s">
        <v>141</v>
      </c>
      <c r="F8" s="119" t="s">
        <v>2</v>
      </c>
      <c r="G8" s="119" t="s">
        <v>2</v>
      </c>
      <c r="H8" s="119" t="s">
        <v>2</v>
      </c>
      <c r="I8" s="119" t="s">
        <v>2</v>
      </c>
      <c r="J8" s="114"/>
      <c r="K8" s="119" t="s">
        <v>3</v>
      </c>
      <c r="L8" s="119" t="s">
        <v>3</v>
      </c>
      <c r="M8" s="119" t="s">
        <v>3</v>
      </c>
      <c r="N8" s="119" t="s">
        <v>3</v>
      </c>
      <c r="O8" s="119" t="s">
        <v>3</v>
      </c>
      <c r="P8" s="119" t="s">
        <v>3</v>
      </c>
      <c r="Q8" s="119" t="s">
        <v>3</v>
      </c>
      <c r="R8" s="114"/>
      <c r="S8" s="119" t="s">
        <v>140</v>
      </c>
      <c r="T8" s="119" t="s">
        <v>4</v>
      </c>
      <c r="U8" s="119" t="s">
        <v>4</v>
      </c>
      <c r="V8" s="119" t="s">
        <v>4</v>
      </c>
      <c r="W8" s="119" t="s">
        <v>4</v>
      </c>
      <c r="X8" s="119" t="s">
        <v>4</v>
      </c>
      <c r="Y8" s="119" t="s">
        <v>4</v>
      </c>
      <c r="Z8" s="119" t="s">
        <v>4</v>
      </c>
      <c r="AA8" s="119" t="s">
        <v>4</v>
      </c>
    </row>
    <row r="9" spans="3:27" s="87" customFormat="1" ht="44.25" customHeight="1" x14ac:dyDescent="0.25">
      <c r="C9" s="120" t="s">
        <v>1</v>
      </c>
      <c r="D9" s="114"/>
      <c r="E9" s="117" t="s">
        <v>5</v>
      </c>
      <c r="F9" s="115"/>
      <c r="G9" s="117" t="s">
        <v>6</v>
      </c>
      <c r="H9" s="88"/>
      <c r="I9" s="117" t="s">
        <v>7</v>
      </c>
      <c r="J9" s="114"/>
      <c r="K9" s="117" t="s">
        <v>8</v>
      </c>
      <c r="L9" s="117" t="s">
        <v>8</v>
      </c>
      <c r="M9" s="117" t="s">
        <v>8</v>
      </c>
      <c r="N9" s="88"/>
      <c r="O9" s="117" t="s">
        <v>9</v>
      </c>
      <c r="P9" s="117" t="s">
        <v>9</v>
      </c>
      <c r="Q9" s="117" t="s">
        <v>9</v>
      </c>
      <c r="R9" s="114"/>
      <c r="S9" s="117" t="s">
        <v>5</v>
      </c>
      <c r="T9" s="115"/>
      <c r="U9" s="117" t="s">
        <v>10</v>
      </c>
      <c r="V9" s="115"/>
      <c r="W9" s="117" t="s">
        <v>6</v>
      </c>
      <c r="X9" s="115"/>
      <c r="Y9" s="117" t="s">
        <v>7</v>
      </c>
      <c r="Z9" s="114"/>
      <c r="AA9" s="117" t="s">
        <v>11</v>
      </c>
    </row>
    <row r="10" spans="3:27" s="87" customFormat="1" ht="54" customHeight="1" x14ac:dyDescent="0.25">
      <c r="C10" s="120" t="s">
        <v>1</v>
      </c>
      <c r="D10" s="114"/>
      <c r="E10" s="118" t="s">
        <v>5</v>
      </c>
      <c r="F10" s="116"/>
      <c r="G10" s="118" t="s">
        <v>6</v>
      </c>
      <c r="H10" s="89"/>
      <c r="I10" s="118" t="s">
        <v>7</v>
      </c>
      <c r="J10" s="114"/>
      <c r="K10" s="118" t="s">
        <v>5</v>
      </c>
      <c r="L10" s="89"/>
      <c r="M10" s="118" t="s">
        <v>6</v>
      </c>
      <c r="N10" s="89"/>
      <c r="O10" s="118" t="s">
        <v>5</v>
      </c>
      <c r="P10" s="89"/>
      <c r="Q10" s="118" t="s">
        <v>12</v>
      </c>
      <c r="R10" s="114"/>
      <c r="S10" s="118" t="s">
        <v>5</v>
      </c>
      <c r="T10" s="116"/>
      <c r="U10" s="118" t="s">
        <v>10</v>
      </c>
      <c r="V10" s="116"/>
      <c r="W10" s="118" t="s">
        <v>6</v>
      </c>
      <c r="X10" s="116"/>
      <c r="Y10" s="118" t="s">
        <v>7</v>
      </c>
      <c r="Z10" s="114"/>
      <c r="AA10" s="118" t="s">
        <v>11</v>
      </c>
    </row>
    <row r="11" spans="3:27" x14ac:dyDescent="0.8">
      <c r="C11" s="90" t="s">
        <v>142</v>
      </c>
      <c r="E11" s="91">
        <v>350000</v>
      </c>
      <c r="G11" s="91">
        <v>4000638041</v>
      </c>
      <c r="I11" s="91">
        <v>3625300350</v>
      </c>
      <c r="K11" s="91">
        <v>0</v>
      </c>
      <c r="M11" s="91">
        <v>0</v>
      </c>
      <c r="O11" s="91">
        <v>0</v>
      </c>
      <c r="Q11" s="91">
        <v>0</v>
      </c>
      <c r="S11" s="91">
        <v>350000</v>
      </c>
      <c r="U11" s="91">
        <v>11990</v>
      </c>
      <c r="W11" s="91">
        <v>4000638041</v>
      </c>
      <c r="Y11" s="91">
        <v>4171530825</v>
      </c>
      <c r="AA11" s="92">
        <f>Y11/'سرمایه گذاری ها'!$O$17</f>
        <v>6.0179745853741551E-3</v>
      </c>
    </row>
    <row r="12" spans="3:27" x14ac:dyDescent="0.8">
      <c r="C12" s="65" t="s">
        <v>14</v>
      </c>
      <c r="E12" s="91">
        <v>354847</v>
      </c>
      <c r="G12" s="91">
        <v>4586052833</v>
      </c>
      <c r="I12" s="91">
        <v>7580289340.9215002</v>
      </c>
      <c r="K12" s="91">
        <v>0</v>
      </c>
      <c r="M12" s="91">
        <v>0</v>
      </c>
      <c r="O12" s="91">
        <v>0</v>
      </c>
      <c r="Q12" s="91">
        <v>0</v>
      </c>
      <c r="S12" s="91">
        <v>354847</v>
      </c>
      <c r="U12" s="91">
        <v>20400</v>
      </c>
      <c r="W12" s="91">
        <v>4586052833</v>
      </c>
      <c r="Y12" s="91">
        <v>7195807471.1400003</v>
      </c>
      <c r="AA12" s="92">
        <f>Y12/'سرمایه گذاری ها'!$O$17</f>
        <v>1.038088613010932E-2</v>
      </c>
    </row>
    <row r="13" spans="3:27" x14ac:dyDescent="0.8">
      <c r="C13" s="65" t="s">
        <v>15</v>
      </c>
      <c r="E13" s="91">
        <v>1024</v>
      </c>
      <c r="G13" s="91">
        <v>24554618</v>
      </c>
      <c r="I13" s="91">
        <v>23747774.976</v>
      </c>
      <c r="K13" s="91">
        <v>0</v>
      </c>
      <c r="M13" s="91">
        <v>0</v>
      </c>
      <c r="O13" s="91">
        <v>0</v>
      </c>
      <c r="Q13" s="91">
        <v>0</v>
      </c>
      <c r="S13" s="91">
        <v>1024</v>
      </c>
      <c r="U13" s="91">
        <v>21590</v>
      </c>
      <c r="W13" s="91">
        <v>24554618</v>
      </c>
      <c r="Y13" s="91">
        <v>21976616.447999999</v>
      </c>
      <c r="AA13" s="92">
        <f>Y13/'سرمایه گذاری ها'!$O$17</f>
        <v>3.1704121293788984E-5</v>
      </c>
    </row>
    <row r="14" spans="3:27" x14ac:dyDescent="0.8">
      <c r="C14" s="65" t="s">
        <v>143</v>
      </c>
      <c r="E14" s="91">
        <v>90000</v>
      </c>
      <c r="G14" s="91">
        <v>5968033190</v>
      </c>
      <c r="I14" s="91">
        <v>5761513800</v>
      </c>
      <c r="K14" s="91">
        <v>0</v>
      </c>
      <c r="M14" s="91">
        <v>0</v>
      </c>
      <c r="O14" s="91">
        <v>0</v>
      </c>
      <c r="Q14" s="91">
        <v>0</v>
      </c>
      <c r="S14" s="91">
        <v>90000</v>
      </c>
      <c r="U14" s="91">
        <v>54390</v>
      </c>
      <c r="W14" s="91">
        <v>5968033190</v>
      </c>
      <c r="Y14" s="91">
        <v>4865974155</v>
      </c>
      <c r="AA14" s="92">
        <f>Y14/'سرمایه گذاری ها'!$O$17</f>
        <v>7.0197992119301863E-3</v>
      </c>
    </row>
    <row r="15" spans="3:27" x14ac:dyDescent="0.8">
      <c r="C15" s="65" t="s">
        <v>16</v>
      </c>
      <c r="E15" s="91">
        <v>465000</v>
      </c>
      <c r="G15" s="91">
        <v>5596170468</v>
      </c>
      <c r="I15" s="91">
        <v>5338794037.5</v>
      </c>
      <c r="K15" s="91">
        <v>0</v>
      </c>
      <c r="M15" s="91">
        <v>0</v>
      </c>
      <c r="O15" s="91">
        <v>0</v>
      </c>
      <c r="Q15" s="91">
        <v>0</v>
      </c>
      <c r="S15" s="91">
        <v>465000</v>
      </c>
      <c r="U15" s="91">
        <v>10990</v>
      </c>
      <c r="W15" s="91">
        <v>5596170468</v>
      </c>
      <c r="Y15" s="91">
        <v>5079943417.5</v>
      </c>
      <c r="Z15" s="91"/>
      <c r="AA15" s="92">
        <f>Y15/'سرمایه گذاری ها'!$O$17</f>
        <v>7.3284776414552152E-3</v>
      </c>
    </row>
    <row r="16" spans="3:27" x14ac:dyDescent="0.8">
      <c r="C16" s="65" t="s">
        <v>137</v>
      </c>
      <c r="E16" s="91">
        <v>38763</v>
      </c>
      <c r="G16" s="91">
        <v>2492175952</v>
      </c>
      <c r="I16" s="91">
        <v>3205892364.48</v>
      </c>
      <c r="K16" s="91">
        <v>0</v>
      </c>
      <c r="M16" s="91">
        <v>0</v>
      </c>
      <c r="O16" s="91">
        <v>0</v>
      </c>
      <c r="Q16" s="91">
        <v>0</v>
      </c>
      <c r="S16" s="91">
        <v>38763</v>
      </c>
      <c r="U16" s="91">
        <v>69740</v>
      </c>
      <c r="W16" s="91">
        <v>2492175952</v>
      </c>
      <c r="Y16" s="91">
        <v>2687246796.8610001</v>
      </c>
      <c r="AA16" s="92">
        <f>Y16/'سرمایه گذاری ها'!$O$17</f>
        <v>3.8767022483017616E-3</v>
      </c>
    </row>
    <row r="17" spans="3:27" x14ac:dyDescent="0.8">
      <c r="C17" s="65" t="s">
        <v>17</v>
      </c>
      <c r="E17" s="91">
        <v>250368</v>
      </c>
      <c r="G17" s="91">
        <v>9728482333</v>
      </c>
      <c r="I17" s="91">
        <v>7697806140.6719999</v>
      </c>
      <c r="K17" s="91">
        <v>0</v>
      </c>
      <c r="M17" s="91">
        <v>0</v>
      </c>
      <c r="O17" s="91">
        <v>0</v>
      </c>
      <c r="Q17" s="91">
        <v>0</v>
      </c>
      <c r="S17" s="91">
        <v>250368</v>
      </c>
      <c r="U17" s="91">
        <v>24470</v>
      </c>
      <c r="W17" s="91">
        <v>9728482333</v>
      </c>
      <c r="Y17" s="91">
        <v>6090052255.4879999</v>
      </c>
      <c r="AA17" s="92">
        <f>Y17/'سرمایه گذاری ها'!$O$17</f>
        <v>8.7856907295242939E-3</v>
      </c>
    </row>
    <row r="18" spans="3:27" x14ac:dyDescent="0.8">
      <c r="C18" s="65" t="s">
        <v>144</v>
      </c>
      <c r="E18" s="91">
        <v>75000</v>
      </c>
      <c r="G18" s="91">
        <v>4034016183</v>
      </c>
      <c r="I18" s="91">
        <v>4163826937.5</v>
      </c>
      <c r="K18" s="91">
        <v>0</v>
      </c>
      <c r="M18" s="91">
        <v>0</v>
      </c>
      <c r="O18" s="91">
        <v>0</v>
      </c>
      <c r="Q18" s="91">
        <v>0</v>
      </c>
      <c r="S18" s="91">
        <v>75000</v>
      </c>
      <c r="U18" s="91">
        <v>43500</v>
      </c>
      <c r="W18" s="91">
        <v>4034016183</v>
      </c>
      <c r="Y18" s="91">
        <v>3243088125</v>
      </c>
      <c r="AA18" s="92">
        <f>Y18/'سرمایه گذاری ها'!$O$17</f>
        <v>4.6785754997696128E-3</v>
      </c>
    </row>
    <row r="19" spans="3:27" x14ac:dyDescent="0.8">
      <c r="C19" s="65" t="s">
        <v>145</v>
      </c>
      <c r="E19" s="91">
        <v>540000</v>
      </c>
      <c r="G19" s="91">
        <v>6026497372</v>
      </c>
      <c r="I19" s="91">
        <v>4326503220</v>
      </c>
      <c r="K19" s="91">
        <v>0</v>
      </c>
      <c r="M19" s="91">
        <v>0</v>
      </c>
      <c r="O19" s="91">
        <v>0</v>
      </c>
      <c r="Q19" s="91">
        <v>0</v>
      </c>
      <c r="S19" s="91">
        <v>540000</v>
      </c>
      <c r="U19" s="91">
        <v>7620</v>
      </c>
      <c r="W19" s="91">
        <v>6026497372</v>
      </c>
      <c r="Y19" s="91">
        <v>4090316940</v>
      </c>
      <c r="AA19" s="92">
        <f>Y19/'سرمایه گذاری ها'!$O$17</f>
        <v>5.9008130165370126E-3</v>
      </c>
    </row>
    <row r="20" spans="3:27" x14ac:dyDescent="0.8">
      <c r="E20" s="91"/>
      <c r="G20" s="91"/>
      <c r="I20" s="91"/>
      <c r="K20" s="91"/>
      <c r="M20" s="91"/>
      <c r="O20" s="91"/>
      <c r="Q20" s="91"/>
      <c r="S20" s="91"/>
      <c r="U20" s="91"/>
      <c r="W20" s="91"/>
      <c r="Y20" s="91"/>
      <c r="AA20" s="92"/>
    </row>
    <row r="21" spans="3:27" ht="33.75" thickBot="1" x14ac:dyDescent="0.85">
      <c r="C21" s="65" t="s">
        <v>90</v>
      </c>
      <c r="E21" s="93">
        <f>SUM(E11:E19)</f>
        <v>2165002</v>
      </c>
      <c r="F21" s="91"/>
      <c r="G21" s="93">
        <f>SUM(G11:G19)</f>
        <v>42456620990</v>
      </c>
      <c r="H21" s="91"/>
      <c r="I21" s="93">
        <f>SUM(I11:I19)</f>
        <v>41723673966.0495</v>
      </c>
      <c r="J21" s="91"/>
      <c r="K21" s="93">
        <f>SUM(K11:K19)</f>
        <v>0</v>
      </c>
      <c r="L21" s="91"/>
      <c r="M21" s="93">
        <f>SUM(M11:M19)</f>
        <v>0</v>
      </c>
      <c r="N21" s="91"/>
      <c r="O21" s="93">
        <f>SUM(O11:O19)</f>
        <v>0</v>
      </c>
      <c r="P21" s="91"/>
      <c r="Q21" s="93">
        <f>SUM(Q11:Q19)</f>
        <v>0</v>
      </c>
      <c r="R21" s="91">
        <f>SUM(R11:R19)</f>
        <v>0</v>
      </c>
      <c r="S21" s="93">
        <f>SUM(S11:S19)</f>
        <v>2165002</v>
      </c>
      <c r="T21" s="91"/>
      <c r="U21" s="93"/>
      <c r="V21" s="91"/>
      <c r="W21" s="93">
        <f>SUM(W11:W19)</f>
        <v>42456620990</v>
      </c>
      <c r="X21" s="91"/>
      <c r="Y21" s="93">
        <f>SUM(Y11:Y19)</f>
        <v>37445936602.436996</v>
      </c>
      <c r="Z21" s="91"/>
      <c r="AA21" s="98">
        <f>SUM(AA11:AA19)</f>
        <v>5.4020623184295347E-2</v>
      </c>
    </row>
    <row r="22" spans="3:27" ht="33.75" thickTop="1" x14ac:dyDescent="0.8"/>
    <row r="23" spans="3:27" ht="30.75" customHeight="1" x14ac:dyDescent="0.95">
      <c r="O23" s="63">
        <v>2</v>
      </c>
    </row>
  </sheetData>
  <sortState xmlns:xlrd2="http://schemas.microsoft.com/office/spreadsheetml/2017/richdata2" ref="C11:AA19">
    <sortCondition descending="1" ref="Y11:Y19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138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28" ht="30" x14ac:dyDescent="0.6"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2:28" ht="30" x14ac:dyDescent="0.6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1" t="s">
        <v>141</v>
      </c>
      <c r="E8" s="121" t="s">
        <v>2</v>
      </c>
      <c r="F8" s="121" t="s">
        <v>2</v>
      </c>
      <c r="G8" s="121" t="s">
        <v>2</v>
      </c>
      <c r="H8" s="121" t="s">
        <v>2</v>
      </c>
      <c r="I8" s="121" t="s">
        <v>2</v>
      </c>
      <c r="J8" s="121" t="s">
        <v>2</v>
      </c>
      <c r="K8" s="15"/>
      <c r="L8" s="121" t="s">
        <v>140</v>
      </c>
      <c r="M8" s="121" t="s">
        <v>4</v>
      </c>
      <c r="N8" s="121" t="s">
        <v>4</v>
      </c>
      <c r="O8" s="121" t="s">
        <v>4</v>
      </c>
      <c r="P8" s="121" t="s">
        <v>4</v>
      </c>
      <c r="Q8" s="121" t="s">
        <v>4</v>
      </c>
      <c r="R8" s="121" t="s">
        <v>4</v>
      </c>
      <c r="S8" s="15"/>
    </row>
    <row r="9" spans="2:28" ht="30" x14ac:dyDescent="0.6">
      <c r="B9" s="21" t="s">
        <v>1</v>
      </c>
      <c r="C9" s="15"/>
      <c r="D9" s="18" t="s">
        <v>18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 x14ac:dyDescent="0.65">
      <c r="B12" s="23" t="s">
        <v>90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2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0"/>
  <sheetViews>
    <sheetView rightToLeft="1" view="pageBreakPreview" topLeftCell="A3" zoomScale="70" zoomScaleNormal="90" zoomScaleSheetLayoutView="70" workbookViewId="0">
      <selection activeCell="AH25" sqref="AH25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3.140625" style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3" t="s">
        <v>138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</row>
    <row r="3" spans="2:38" ht="39" x14ac:dyDescent="0.6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</row>
    <row r="4" spans="2:38" ht="39" x14ac:dyDescent="0.6">
      <c r="B4" s="123" t="s">
        <v>139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</row>
    <row r="5" spans="2:38" ht="39" x14ac:dyDescent="0.6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2:38" ht="39" x14ac:dyDescent="0.6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122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06" t="s">
        <v>22</v>
      </c>
      <c r="C10" s="106" t="s">
        <v>22</v>
      </c>
      <c r="D10" s="106" t="s">
        <v>22</v>
      </c>
      <c r="E10" s="106" t="s">
        <v>22</v>
      </c>
      <c r="F10" s="106" t="s">
        <v>22</v>
      </c>
      <c r="G10" s="106" t="s">
        <v>22</v>
      </c>
      <c r="H10" s="106" t="s">
        <v>22</v>
      </c>
      <c r="I10" s="106" t="s">
        <v>22</v>
      </c>
      <c r="J10" s="106" t="s">
        <v>22</v>
      </c>
      <c r="K10" s="106" t="s">
        <v>22</v>
      </c>
      <c r="L10" s="106" t="s">
        <v>22</v>
      </c>
      <c r="M10" s="106" t="s">
        <v>22</v>
      </c>
      <c r="N10" s="106" t="s">
        <v>22</v>
      </c>
      <c r="P10" s="106" t="s">
        <v>141</v>
      </c>
      <c r="Q10" s="106" t="s">
        <v>2</v>
      </c>
      <c r="R10" s="106" t="s">
        <v>2</v>
      </c>
      <c r="S10" s="106" t="s">
        <v>2</v>
      </c>
      <c r="T10" s="106" t="s">
        <v>2</v>
      </c>
      <c r="V10" s="106" t="s">
        <v>3</v>
      </c>
      <c r="W10" s="106" t="s">
        <v>3</v>
      </c>
      <c r="X10" s="106" t="s">
        <v>3</v>
      </c>
      <c r="Y10" s="106" t="s">
        <v>3</v>
      </c>
      <c r="Z10" s="106" t="s">
        <v>3</v>
      </c>
      <c r="AA10" s="106" t="s">
        <v>3</v>
      </c>
      <c r="AB10" s="106" t="s">
        <v>3</v>
      </c>
      <c r="AD10" s="106" t="s">
        <v>140</v>
      </c>
      <c r="AE10" s="106" t="s">
        <v>4</v>
      </c>
      <c r="AF10" s="106" t="s">
        <v>4</v>
      </c>
      <c r="AG10" s="106" t="s">
        <v>4</v>
      </c>
      <c r="AH10" s="106" t="s">
        <v>4</v>
      </c>
      <c r="AI10" s="106" t="s">
        <v>4</v>
      </c>
      <c r="AJ10" s="106" t="s">
        <v>4</v>
      </c>
      <c r="AK10" s="106" t="s">
        <v>4</v>
      </c>
      <c r="AL10" s="106" t="s">
        <v>4</v>
      </c>
    </row>
    <row r="11" spans="2:38" s="16" customFormat="1" ht="45.75" customHeight="1" x14ac:dyDescent="0.6">
      <c r="B11" s="109" t="s">
        <v>23</v>
      </c>
      <c r="C11" s="24"/>
      <c r="D11" s="109" t="s">
        <v>24</v>
      </c>
      <c r="E11" s="24"/>
      <c r="F11" s="109" t="s">
        <v>25</v>
      </c>
      <c r="G11" s="24"/>
      <c r="H11" s="109" t="s">
        <v>26</v>
      </c>
      <c r="I11" s="24"/>
      <c r="J11" s="109" t="s">
        <v>97</v>
      </c>
      <c r="K11" s="24"/>
      <c r="L11" s="109" t="s">
        <v>28</v>
      </c>
      <c r="M11" s="24"/>
      <c r="N11" s="109" t="s">
        <v>21</v>
      </c>
      <c r="P11" s="109" t="s">
        <v>5</v>
      </c>
      <c r="Q11" s="24"/>
      <c r="R11" s="109" t="s">
        <v>6</v>
      </c>
      <c r="S11" s="24"/>
      <c r="T11" s="109" t="s">
        <v>7</v>
      </c>
      <c r="V11" s="109" t="s">
        <v>8</v>
      </c>
      <c r="W11" s="109" t="s">
        <v>8</v>
      </c>
      <c r="X11" s="109" t="s">
        <v>8</v>
      </c>
      <c r="Z11" s="109" t="s">
        <v>9</v>
      </c>
      <c r="AA11" s="109" t="s">
        <v>9</v>
      </c>
      <c r="AB11" s="109" t="s">
        <v>9</v>
      </c>
      <c r="AD11" s="109" t="s">
        <v>5</v>
      </c>
      <c r="AE11" s="24"/>
      <c r="AF11" s="109" t="s">
        <v>29</v>
      </c>
      <c r="AG11" s="24"/>
      <c r="AH11" s="109" t="s">
        <v>6</v>
      </c>
      <c r="AI11" s="24"/>
      <c r="AJ11" s="109" t="s">
        <v>7</v>
      </c>
      <c r="AK11" s="24"/>
      <c r="AL11" s="109" t="s">
        <v>11</v>
      </c>
    </row>
    <row r="12" spans="2:38" s="16" customFormat="1" ht="45.75" customHeight="1" x14ac:dyDescent="0.6">
      <c r="B12" s="110" t="s">
        <v>23</v>
      </c>
      <c r="C12" s="25"/>
      <c r="D12" s="110" t="s">
        <v>24</v>
      </c>
      <c r="E12" s="25"/>
      <c r="F12" s="110" t="s">
        <v>25</v>
      </c>
      <c r="G12" s="25"/>
      <c r="H12" s="110" t="s">
        <v>26</v>
      </c>
      <c r="I12" s="25"/>
      <c r="J12" s="110" t="s">
        <v>27</v>
      </c>
      <c r="K12" s="25"/>
      <c r="L12" s="110" t="s">
        <v>28</v>
      </c>
      <c r="M12" s="25"/>
      <c r="N12" s="110" t="s">
        <v>21</v>
      </c>
      <c r="P12" s="110" t="s">
        <v>5</v>
      </c>
      <c r="Q12" s="25"/>
      <c r="R12" s="110" t="s">
        <v>6</v>
      </c>
      <c r="S12" s="25"/>
      <c r="T12" s="110" t="s">
        <v>7</v>
      </c>
      <c r="V12" s="110" t="s">
        <v>5</v>
      </c>
      <c r="W12" s="25"/>
      <c r="X12" s="110" t="s">
        <v>6</v>
      </c>
      <c r="Z12" s="110" t="s">
        <v>5</v>
      </c>
      <c r="AA12" s="25"/>
      <c r="AB12" s="110" t="s">
        <v>12</v>
      </c>
      <c r="AD12" s="110" t="s">
        <v>5</v>
      </c>
      <c r="AE12" s="25"/>
      <c r="AF12" s="110" t="s">
        <v>29</v>
      </c>
      <c r="AG12" s="25"/>
      <c r="AH12" s="110" t="s">
        <v>6</v>
      </c>
      <c r="AI12" s="25"/>
      <c r="AJ12" s="110" t="s">
        <v>7</v>
      </c>
      <c r="AK12" s="25"/>
      <c r="AL12" s="110" t="s">
        <v>11</v>
      </c>
    </row>
    <row r="13" spans="2:38" ht="21.75" x14ac:dyDescent="0.6">
      <c r="B13" s="3" t="s">
        <v>112</v>
      </c>
      <c r="C13" s="3"/>
      <c r="D13" s="3" t="s">
        <v>105</v>
      </c>
      <c r="E13" s="3"/>
      <c r="F13" s="3" t="s">
        <v>105</v>
      </c>
      <c r="G13" s="3"/>
      <c r="H13" s="3" t="s">
        <v>113</v>
      </c>
      <c r="I13" s="3"/>
      <c r="J13" s="3" t="s">
        <v>114</v>
      </c>
      <c r="K13" s="3"/>
      <c r="L13" s="3">
        <v>18</v>
      </c>
      <c r="M13" s="3"/>
      <c r="N13" s="3">
        <v>18</v>
      </c>
      <c r="O13" s="3"/>
      <c r="P13" s="3">
        <v>59500</v>
      </c>
      <c r="Q13" s="3"/>
      <c r="R13" s="3">
        <v>56581585518</v>
      </c>
      <c r="S13" s="3"/>
      <c r="T13" s="3">
        <v>59489215625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59500</v>
      </c>
      <c r="AE13" s="3"/>
      <c r="AF13" s="3">
        <v>1000000</v>
      </c>
      <c r="AG13" s="3"/>
      <c r="AH13" s="3">
        <v>56581585518</v>
      </c>
      <c r="AI13" s="3"/>
      <c r="AJ13" s="3">
        <v>59489215625</v>
      </c>
      <c r="AK13" s="2"/>
      <c r="AL13" s="73">
        <f>AJ13/'سرمایه گذاری ها'!$O$17</f>
        <v>8.5820913893185261E-2</v>
      </c>
    </row>
    <row r="14" spans="2:38" ht="21.75" x14ac:dyDescent="0.6">
      <c r="B14" s="3" t="s">
        <v>133</v>
      </c>
      <c r="C14" s="3"/>
      <c r="D14" s="3" t="s">
        <v>105</v>
      </c>
      <c r="E14" s="3"/>
      <c r="F14" s="3" t="s">
        <v>105</v>
      </c>
      <c r="G14" s="3"/>
      <c r="H14" s="3" t="s">
        <v>134</v>
      </c>
      <c r="I14" s="3"/>
      <c r="J14" s="3" t="s">
        <v>135</v>
      </c>
      <c r="K14" s="3"/>
      <c r="L14" s="3">
        <v>0</v>
      </c>
      <c r="M14" s="3"/>
      <c r="N14" s="3">
        <v>0</v>
      </c>
      <c r="O14" s="3"/>
      <c r="P14" s="3">
        <v>17300</v>
      </c>
      <c r="Q14" s="3"/>
      <c r="R14" s="3">
        <v>9477284165</v>
      </c>
      <c r="S14" s="3"/>
      <c r="T14" s="3">
        <v>10317752568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17300</v>
      </c>
      <c r="AE14" s="3"/>
      <c r="AF14" s="3">
        <v>607870</v>
      </c>
      <c r="AG14" s="3"/>
      <c r="AH14" s="3">
        <v>9477284165</v>
      </c>
      <c r="AI14" s="3"/>
      <c r="AJ14" s="3">
        <v>10514244947</v>
      </c>
      <c r="AK14" s="2"/>
      <c r="AL14" s="73">
        <f>AJ14/'سرمایه گذاری ها'!$O$17</f>
        <v>1.5168162847135291E-2</v>
      </c>
    </row>
    <row r="15" spans="2:38" ht="21.75" x14ac:dyDescent="0.6">
      <c r="B15" s="3" t="s">
        <v>106</v>
      </c>
      <c r="C15" s="3"/>
      <c r="D15" s="3" t="s">
        <v>105</v>
      </c>
      <c r="E15" s="3"/>
      <c r="F15" s="3" t="s">
        <v>105</v>
      </c>
      <c r="G15" s="3"/>
      <c r="H15" s="3" t="s">
        <v>69</v>
      </c>
      <c r="I15" s="3"/>
      <c r="J15" s="3" t="s">
        <v>107</v>
      </c>
      <c r="K15" s="3"/>
      <c r="L15" s="3">
        <v>0</v>
      </c>
      <c r="M15" s="3"/>
      <c r="N15" s="3">
        <v>0</v>
      </c>
      <c r="O15" s="3"/>
      <c r="P15" s="3">
        <v>10501</v>
      </c>
      <c r="Q15" s="3"/>
      <c r="R15" s="3">
        <v>5936136753</v>
      </c>
      <c r="S15" s="3"/>
      <c r="T15" s="3">
        <v>6377571295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10501</v>
      </c>
      <c r="AE15" s="3"/>
      <c r="AF15" s="3">
        <v>616200</v>
      </c>
      <c r="AG15" s="3"/>
      <c r="AH15" s="3">
        <v>5936136753</v>
      </c>
      <c r="AI15" s="3"/>
      <c r="AJ15" s="3">
        <v>6469543382</v>
      </c>
      <c r="AK15" s="2"/>
      <c r="AL15" s="73">
        <f>AJ15/'سرمایه گذاری ها'!$O$17</f>
        <v>9.3331559288793112E-3</v>
      </c>
    </row>
    <row r="16" spans="2:38" ht="21.75" x14ac:dyDescent="0.6">
      <c r="B16" s="3" t="s">
        <v>149</v>
      </c>
      <c r="C16" s="3"/>
      <c r="D16" s="3" t="s">
        <v>105</v>
      </c>
      <c r="E16" s="3"/>
      <c r="F16" s="3" t="s">
        <v>105</v>
      </c>
      <c r="G16" s="3"/>
      <c r="H16" s="3" t="s">
        <v>69</v>
      </c>
      <c r="I16" s="3"/>
      <c r="J16" s="3" t="s">
        <v>150</v>
      </c>
      <c r="K16" s="3"/>
      <c r="L16" s="3">
        <v>0</v>
      </c>
      <c r="M16" s="3"/>
      <c r="N16" s="3">
        <v>0</v>
      </c>
      <c r="O16" s="3"/>
      <c r="P16" s="3">
        <v>10360</v>
      </c>
      <c r="Q16" s="3"/>
      <c r="R16" s="3">
        <v>5679617596</v>
      </c>
      <c r="S16" s="3"/>
      <c r="T16" s="3">
        <v>6079389110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10360</v>
      </c>
      <c r="AE16" s="3"/>
      <c r="AF16" s="3">
        <v>594710</v>
      </c>
      <c r="AG16" s="3"/>
      <c r="AH16" s="3">
        <v>5679617596</v>
      </c>
      <c r="AI16" s="3"/>
      <c r="AJ16" s="3">
        <v>6160078883</v>
      </c>
      <c r="AK16" s="2"/>
      <c r="AL16" s="73">
        <f>AJ16/'سرمایه گذاری ها'!$O$17</f>
        <v>8.8867132275821104E-3</v>
      </c>
    </row>
    <row r="17" spans="2:38" ht="21.75" x14ac:dyDescent="0.6">
      <c r="B17" s="3" t="s">
        <v>151</v>
      </c>
      <c r="C17" s="3"/>
      <c r="D17" s="3" t="s">
        <v>105</v>
      </c>
      <c r="E17" s="3"/>
      <c r="F17" s="3" t="s">
        <v>105</v>
      </c>
      <c r="G17" s="3"/>
      <c r="H17" s="3" t="s">
        <v>152</v>
      </c>
      <c r="I17" s="3"/>
      <c r="J17" s="3" t="s">
        <v>153</v>
      </c>
      <c r="K17" s="3"/>
      <c r="L17" s="3">
        <v>18</v>
      </c>
      <c r="M17" s="3"/>
      <c r="N17" s="3">
        <v>18</v>
      </c>
      <c r="O17" s="3"/>
      <c r="P17" s="3">
        <v>5850</v>
      </c>
      <c r="Q17" s="3"/>
      <c r="R17" s="3">
        <v>5734039105</v>
      </c>
      <c r="S17" s="3"/>
      <c r="T17" s="3">
        <v>5675226178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5850</v>
      </c>
      <c r="AE17" s="3"/>
      <c r="AF17" s="3">
        <v>970300</v>
      </c>
      <c r="AG17" s="3"/>
      <c r="AH17" s="3">
        <v>5734039105</v>
      </c>
      <c r="AI17" s="3"/>
      <c r="AJ17" s="3">
        <v>5675226178</v>
      </c>
      <c r="AK17" s="2"/>
      <c r="AL17" s="73">
        <f>AJ17/'سرمایه گذاری ها'!$O$17</f>
        <v>8.1872502777092862E-3</v>
      </c>
    </row>
    <row r="18" spans="2:38" ht="21.75" x14ac:dyDescent="0.6">
      <c r="B18" s="3" t="s">
        <v>108</v>
      </c>
      <c r="C18" s="3"/>
      <c r="D18" s="3" t="s">
        <v>105</v>
      </c>
      <c r="E18" s="3"/>
      <c r="F18" s="3" t="s">
        <v>105</v>
      </c>
      <c r="G18" s="3"/>
      <c r="H18" s="3" t="s">
        <v>69</v>
      </c>
      <c r="I18" s="3"/>
      <c r="J18" s="3" t="s">
        <v>109</v>
      </c>
      <c r="K18" s="3"/>
      <c r="L18" s="3">
        <v>0</v>
      </c>
      <c r="M18" s="3"/>
      <c r="N18" s="3">
        <v>0</v>
      </c>
      <c r="O18" s="3"/>
      <c r="P18" s="3">
        <v>13000</v>
      </c>
      <c r="Q18" s="3"/>
      <c r="R18" s="3">
        <v>7417799381</v>
      </c>
      <c r="S18" s="3"/>
      <c r="T18" s="3">
        <v>8022275698</v>
      </c>
      <c r="U18" s="3"/>
      <c r="V18" s="3">
        <v>0</v>
      </c>
      <c r="W18" s="3"/>
      <c r="X18" s="3">
        <v>0</v>
      </c>
      <c r="Y18" s="3"/>
      <c r="Z18" s="3">
        <v>4000</v>
      </c>
      <c r="AA18" s="3"/>
      <c r="AB18" s="3">
        <v>2514024251</v>
      </c>
      <c r="AC18" s="3"/>
      <c r="AD18" s="3">
        <v>9000</v>
      </c>
      <c r="AE18" s="3"/>
      <c r="AF18" s="3">
        <v>626470</v>
      </c>
      <c r="AG18" s="3"/>
      <c r="AH18" s="3">
        <v>5135399571</v>
      </c>
      <c r="AI18" s="3"/>
      <c r="AJ18" s="3">
        <v>5637208070</v>
      </c>
      <c r="AK18" s="2"/>
      <c r="AL18" s="73">
        <f>AJ18/'سرمایه گذاری ها'!$O$17</f>
        <v>8.1324042230291067E-3</v>
      </c>
    </row>
    <row r="19" spans="2:38" ht="21.75" x14ac:dyDescent="0.6">
      <c r="B19" s="3" t="s">
        <v>110</v>
      </c>
      <c r="C19" s="3"/>
      <c r="D19" s="3" t="s">
        <v>105</v>
      </c>
      <c r="E19" s="3"/>
      <c r="F19" s="3" t="s">
        <v>105</v>
      </c>
      <c r="G19" s="3"/>
      <c r="H19" s="3" t="s">
        <v>68</v>
      </c>
      <c r="I19" s="3"/>
      <c r="J19" s="3" t="s">
        <v>111</v>
      </c>
      <c r="K19" s="3"/>
      <c r="L19" s="3">
        <v>0</v>
      </c>
      <c r="M19" s="3"/>
      <c r="N19" s="3">
        <v>0</v>
      </c>
      <c r="O19" s="3"/>
      <c r="P19" s="3">
        <v>5000</v>
      </c>
      <c r="Q19" s="3"/>
      <c r="R19" s="3">
        <v>2855517468</v>
      </c>
      <c r="S19" s="3"/>
      <c r="T19" s="3">
        <v>2999756195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5000</v>
      </c>
      <c r="AE19" s="3"/>
      <c r="AF19" s="3">
        <v>609400</v>
      </c>
      <c r="AG19" s="3"/>
      <c r="AH19" s="3">
        <v>2855517468</v>
      </c>
      <c r="AI19" s="3"/>
      <c r="AJ19" s="3">
        <v>3046447731</v>
      </c>
      <c r="AK19" s="2"/>
      <c r="AL19" s="73">
        <f>AJ19/'سرمایه گذاری ها'!$O$17</f>
        <v>4.3948962119508637E-3</v>
      </c>
    </row>
    <row r="20" spans="2:38" ht="21.75" x14ac:dyDescent="0.6">
      <c r="B20" s="3" t="s">
        <v>154</v>
      </c>
      <c r="C20" s="3"/>
      <c r="D20" s="3" t="s">
        <v>105</v>
      </c>
      <c r="E20" s="3"/>
      <c r="F20" s="3" t="s">
        <v>105</v>
      </c>
      <c r="G20" s="3"/>
      <c r="H20" s="3" t="s">
        <v>69</v>
      </c>
      <c r="I20" s="3"/>
      <c r="J20" s="3" t="s">
        <v>150</v>
      </c>
      <c r="K20" s="3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600</v>
      </c>
      <c r="W20" s="3"/>
      <c r="X20" s="3">
        <v>380624970</v>
      </c>
      <c r="Y20" s="3"/>
      <c r="Z20" s="3">
        <v>0</v>
      </c>
      <c r="AA20" s="3"/>
      <c r="AB20" s="3">
        <v>0</v>
      </c>
      <c r="AC20" s="3"/>
      <c r="AD20" s="3">
        <v>600</v>
      </c>
      <c r="AE20" s="3"/>
      <c r="AF20" s="3">
        <v>636520</v>
      </c>
      <c r="AG20" s="3"/>
      <c r="AH20" s="3">
        <v>380624970</v>
      </c>
      <c r="AI20" s="3"/>
      <c r="AJ20" s="3">
        <v>381842778</v>
      </c>
      <c r="AK20" s="2"/>
      <c r="AL20" s="73">
        <f>AJ20/'سرمایه گذاری ها'!$O$17</f>
        <v>5.508577618176094E-4</v>
      </c>
    </row>
    <row r="21" spans="2:38" ht="21.75" x14ac:dyDescent="0.6">
      <c r="B21" s="3" t="s">
        <v>146</v>
      </c>
      <c r="C21" s="3"/>
      <c r="D21" s="3" t="s">
        <v>105</v>
      </c>
      <c r="E21" s="3"/>
      <c r="F21" s="3" t="s">
        <v>105</v>
      </c>
      <c r="G21" s="3"/>
      <c r="H21" s="3" t="s">
        <v>147</v>
      </c>
      <c r="I21" s="3"/>
      <c r="J21" s="3" t="s">
        <v>148</v>
      </c>
      <c r="K21" s="3"/>
      <c r="L21" s="3">
        <v>0</v>
      </c>
      <c r="M21" s="3"/>
      <c r="N21" s="3">
        <v>0</v>
      </c>
      <c r="O21" s="3"/>
      <c r="P21" s="3">
        <v>1900</v>
      </c>
      <c r="Q21" s="3"/>
      <c r="R21" s="3">
        <v>1881720995</v>
      </c>
      <c r="S21" s="3"/>
      <c r="T21" s="3">
        <v>1893405757</v>
      </c>
      <c r="U21" s="3"/>
      <c r="V21" s="3">
        <v>0</v>
      </c>
      <c r="W21" s="3"/>
      <c r="X21" s="3">
        <v>0</v>
      </c>
      <c r="Y21" s="3"/>
      <c r="Z21" s="3">
        <v>1900</v>
      </c>
      <c r="AA21" s="3"/>
      <c r="AB21" s="3">
        <v>1900000000</v>
      </c>
      <c r="AC21" s="3"/>
      <c r="AD21" s="3">
        <v>0</v>
      </c>
      <c r="AE21" s="3"/>
      <c r="AF21" s="3">
        <v>0</v>
      </c>
      <c r="AG21" s="3"/>
      <c r="AH21" s="3">
        <v>0</v>
      </c>
      <c r="AI21" s="3"/>
      <c r="AJ21" s="3">
        <v>0</v>
      </c>
      <c r="AK21" s="2"/>
      <c r="AL21" s="73">
        <f>AJ21/'سرمایه گذاری ها'!$O$17</f>
        <v>0</v>
      </c>
    </row>
    <row r="22" spans="2:38" ht="21.75" x14ac:dyDescent="0.6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2"/>
      <c r="AL22" s="73"/>
    </row>
    <row r="23" spans="2:38" ht="27" thickBot="1" x14ac:dyDescent="0.65">
      <c r="B23" s="122" t="s">
        <v>90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2"/>
      <c r="P23" s="80">
        <f>SUM(P13:P21)</f>
        <v>123411</v>
      </c>
      <c r="Q23" s="29"/>
      <c r="R23" s="80">
        <f>SUM(R13:R21)</f>
        <v>95563700981</v>
      </c>
      <c r="S23" s="29"/>
      <c r="T23" s="80">
        <f>SUM(T13:T21)</f>
        <v>100854592426</v>
      </c>
      <c r="U23" s="29"/>
      <c r="V23" s="80">
        <f>SUM(V13:V21)</f>
        <v>600</v>
      </c>
      <c r="W23" s="29"/>
      <c r="X23" s="80">
        <f>SUM(X13:X21)</f>
        <v>380624970</v>
      </c>
      <c r="Y23" s="29"/>
      <c r="Z23" s="80">
        <f>SUM(Z13:Z21)</f>
        <v>5900</v>
      </c>
      <c r="AA23" s="29"/>
      <c r="AB23" s="80">
        <f>SUM(AB13:AB21)</f>
        <v>4414024251</v>
      </c>
      <c r="AC23" s="29"/>
      <c r="AD23" s="80">
        <f>SUM(AD13:AD21)</f>
        <v>118111</v>
      </c>
      <c r="AE23" s="81"/>
      <c r="AF23" s="80"/>
      <c r="AG23" s="29"/>
      <c r="AH23" s="80">
        <f>SUM(AH13:AH21)</f>
        <v>91780205146</v>
      </c>
      <c r="AI23" s="29"/>
      <c r="AJ23" s="80">
        <f>SUM(AJ13:AJ21)</f>
        <v>97373807594</v>
      </c>
      <c r="AK23" s="29"/>
      <c r="AL23" s="97">
        <f>SUM(AL13:AL21)</f>
        <v>0.14047435437128883</v>
      </c>
    </row>
    <row r="24" spans="2:38" ht="21" customHeight="1" thickTop="1" x14ac:dyDescent="0.6"/>
    <row r="30" spans="2:38" ht="33" x14ac:dyDescent="0.8">
      <c r="T30" s="65">
        <v>4</v>
      </c>
    </row>
  </sheetData>
  <sortState xmlns:xlrd2="http://schemas.microsoft.com/office/spreadsheetml/2017/richdata2" ref="B13:AJ21">
    <sortCondition descending="1" ref="AJ13:AJ21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3:N2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2"/>
  <sheetViews>
    <sheetView rightToLeft="1" zoomScale="70" zoomScaleNormal="70" workbookViewId="0">
      <selection activeCell="B22" sqref="B22"/>
    </sheetView>
  </sheetViews>
  <sheetFormatPr defaultRowHeight="21" x14ac:dyDescent="0.6"/>
  <cols>
    <col min="1" max="1" width="4.7109375" style="1" customWidth="1"/>
    <col min="2" max="2" width="53.14062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1.5703125" style="1" bestFit="1" customWidth="1"/>
    <col min="23" max="23" width="1" style="1" customWidth="1"/>
    <col min="24" max="24" width="19.8554687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3" t="s">
        <v>138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</row>
    <row r="3" spans="2:32" ht="39" x14ac:dyDescent="0.6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2:32" ht="39" x14ac:dyDescent="0.6">
      <c r="B4" s="123" t="s">
        <v>139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</row>
    <row r="5" spans="2:32" ht="39" x14ac:dyDescent="0.6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2:32" ht="39" x14ac:dyDescent="0.6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08" t="s">
        <v>35</v>
      </c>
      <c r="C10" s="108" t="s">
        <v>35</v>
      </c>
      <c r="D10" s="108" t="s">
        <v>35</v>
      </c>
      <c r="E10" s="108" t="s">
        <v>35</v>
      </c>
      <c r="F10" s="108" t="s">
        <v>35</v>
      </c>
      <c r="G10" s="108" t="s">
        <v>35</v>
      </c>
      <c r="H10" s="108" t="s">
        <v>35</v>
      </c>
      <c r="I10" s="108" t="s">
        <v>35</v>
      </c>
      <c r="J10" s="108" t="s">
        <v>35</v>
      </c>
      <c r="L10" s="108" t="s">
        <v>141</v>
      </c>
      <c r="M10" s="108" t="s">
        <v>2</v>
      </c>
      <c r="N10" s="108" t="s">
        <v>2</v>
      </c>
      <c r="O10" s="108" t="s">
        <v>2</v>
      </c>
      <c r="P10" s="108" t="s">
        <v>2</v>
      </c>
      <c r="R10" s="108" t="s">
        <v>3</v>
      </c>
      <c r="S10" s="108" t="s">
        <v>3</v>
      </c>
      <c r="T10" s="108" t="s">
        <v>3</v>
      </c>
      <c r="U10" s="108" t="s">
        <v>3</v>
      </c>
      <c r="V10" s="108" t="s">
        <v>3</v>
      </c>
      <c r="W10" s="108" t="s">
        <v>3</v>
      </c>
      <c r="X10" s="108" t="s">
        <v>3</v>
      </c>
      <c r="Z10" s="108" t="s">
        <v>140</v>
      </c>
      <c r="AA10" s="108" t="s">
        <v>4</v>
      </c>
      <c r="AB10" s="108" t="s">
        <v>4</v>
      </c>
      <c r="AC10" s="108" t="s">
        <v>4</v>
      </c>
      <c r="AD10" s="108" t="s">
        <v>4</v>
      </c>
      <c r="AE10" s="108" t="s">
        <v>4</v>
      </c>
      <c r="AF10" s="108" t="s">
        <v>4</v>
      </c>
    </row>
    <row r="11" spans="2:32" s="16" customFormat="1" x14ac:dyDescent="0.6">
      <c r="B11" s="109" t="s">
        <v>36</v>
      </c>
      <c r="C11" s="24"/>
      <c r="D11" s="109" t="s">
        <v>97</v>
      </c>
      <c r="E11" s="24"/>
      <c r="F11" s="109" t="s">
        <v>28</v>
      </c>
      <c r="G11" s="24"/>
      <c r="H11" s="109" t="s">
        <v>37</v>
      </c>
      <c r="I11" s="24"/>
      <c r="J11" s="109" t="s">
        <v>25</v>
      </c>
      <c r="L11" s="109" t="s">
        <v>5</v>
      </c>
      <c r="M11" s="24"/>
      <c r="N11" s="109" t="s">
        <v>6</v>
      </c>
      <c r="O11" s="24"/>
      <c r="P11" s="109" t="s">
        <v>7</v>
      </c>
      <c r="R11" s="109" t="s">
        <v>8</v>
      </c>
      <c r="S11" s="109" t="s">
        <v>8</v>
      </c>
      <c r="T11" s="109" t="s">
        <v>8</v>
      </c>
      <c r="U11" s="24"/>
      <c r="V11" s="109" t="s">
        <v>9</v>
      </c>
      <c r="W11" s="109" t="s">
        <v>9</v>
      </c>
      <c r="X11" s="109" t="s">
        <v>9</v>
      </c>
      <c r="Z11" s="109" t="s">
        <v>5</v>
      </c>
      <c r="AA11" s="24"/>
      <c r="AB11" s="109" t="s">
        <v>6</v>
      </c>
      <c r="AC11" s="24"/>
      <c r="AD11" s="109" t="s">
        <v>7</v>
      </c>
      <c r="AE11" s="24"/>
      <c r="AF11" s="109" t="s">
        <v>38</v>
      </c>
    </row>
    <row r="12" spans="2:32" s="16" customFormat="1" ht="45.75" customHeight="1" x14ac:dyDescent="0.6">
      <c r="B12" s="110" t="s">
        <v>36</v>
      </c>
      <c r="C12" s="25"/>
      <c r="D12" s="110" t="s">
        <v>27</v>
      </c>
      <c r="E12" s="25"/>
      <c r="F12" s="110" t="s">
        <v>28</v>
      </c>
      <c r="G12" s="25"/>
      <c r="H12" s="110" t="s">
        <v>37</v>
      </c>
      <c r="I12" s="25"/>
      <c r="J12" s="110" t="s">
        <v>25</v>
      </c>
      <c r="L12" s="110" t="s">
        <v>5</v>
      </c>
      <c r="M12" s="25"/>
      <c r="N12" s="110" t="s">
        <v>6</v>
      </c>
      <c r="O12" s="25"/>
      <c r="P12" s="110" t="s">
        <v>7</v>
      </c>
      <c r="R12" s="110" t="s">
        <v>5</v>
      </c>
      <c r="S12" s="25"/>
      <c r="T12" s="110" t="s">
        <v>6</v>
      </c>
      <c r="U12" s="25"/>
      <c r="V12" s="110" t="s">
        <v>5</v>
      </c>
      <c r="W12" s="25"/>
      <c r="X12" s="110" t="s">
        <v>12</v>
      </c>
      <c r="Z12" s="110" t="s">
        <v>5</v>
      </c>
      <c r="AA12" s="25"/>
      <c r="AB12" s="110" t="s">
        <v>6</v>
      </c>
      <c r="AC12" s="25"/>
      <c r="AD12" s="110" t="s">
        <v>7</v>
      </c>
      <c r="AE12" s="25"/>
      <c r="AF12" s="110" t="s">
        <v>38</v>
      </c>
    </row>
    <row r="13" spans="2:32" s="16" customFormat="1" ht="32.25" customHeight="1" x14ac:dyDescent="0.6">
      <c r="B13" s="27" t="s">
        <v>155</v>
      </c>
      <c r="C13" s="27"/>
      <c r="D13" s="27" t="s">
        <v>156</v>
      </c>
      <c r="E13" s="27"/>
      <c r="F13" s="27">
        <v>18</v>
      </c>
      <c r="G13" s="27"/>
      <c r="H13" s="27">
        <v>10</v>
      </c>
      <c r="I13" s="27"/>
      <c r="J13" s="27" t="s">
        <v>115</v>
      </c>
      <c r="K13" s="27"/>
      <c r="L13" s="74">
        <v>0</v>
      </c>
      <c r="M13" s="74"/>
      <c r="N13" s="74">
        <v>0</v>
      </c>
      <c r="O13" s="74"/>
      <c r="P13" s="74">
        <v>0</v>
      </c>
      <c r="Q13" s="74"/>
      <c r="R13" s="74">
        <v>1000000</v>
      </c>
      <c r="S13" s="74"/>
      <c r="T13" s="74">
        <v>500000000000</v>
      </c>
      <c r="U13" s="74"/>
      <c r="V13" s="74">
        <v>0</v>
      </c>
      <c r="W13" s="74"/>
      <c r="X13" s="74">
        <v>0</v>
      </c>
      <c r="Y13" s="74"/>
      <c r="Z13" s="74">
        <v>1000000</v>
      </c>
      <c r="AA13" s="74"/>
      <c r="AB13" s="74">
        <v>500000000000</v>
      </c>
      <c r="AC13" s="74"/>
      <c r="AD13" s="74">
        <v>500000000000</v>
      </c>
      <c r="AE13" s="27"/>
      <c r="AF13" s="76">
        <f>AD13/'سرمایه گذاری ها'!$O$17</f>
        <v>0.72131488868647575</v>
      </c>
    </row>
    <row r="14" spans="2:32" s="16" customFormat="1" ht="32.25" customHeight="1" x14ac:dyDescent="0.6">
      <c r="B14" s="27" t="s">
        <v>157</v>
      </c>
      <c r="C14" s="27"/>
      <c r="D14" s="27" t="s">
        <v>158</v>
      </c>
      <c r="E14" s="27"/>
      <c r="F14" s="27">
        <v>18</v>
      </c>
      <c r="G14" s="27"/>
      <c r="H14" s="27">
        <v>0</v>
      </c>
      <c r="I14" s="27"/>
      <c r="J14" s="27" t="s">
        <v>115</v>
      </c>
      <c r="K14" s="27"/>
      <c r="L14" s="74">
        <v>32000</v>
      </c>
      <c r="M14" s="74"/>
      <c r="N14" s="74">
        <v>16000000000</v>
      </c>
      <c r="O14" s="74"/>
      <c r="P14" s="74">
        <v>16000000000</v>
      </c>
      <c r="Q14" s="74"/>
      <c r="R14" s="74">
        <v>0</v>
      </c>
      <c r="S14" s="74"/>
      <c r="T14" s="74">
        <v>0</v>
      </c>
      <c r="U14" s="74"/>
      <c r="V14" s="74">
        <v>0</v>
      </c>
      <c r="W14" s="74"/>
      <c r="X14" s="74">
        <v>0</v>
      </c>
      <c r="Y14" s="74"/>
      <c r="Z14" s="74">
        <v>32000</v>
      </c>
      <c r="AA14" s="74"/>
      <c r="AB14" s="74">
        <v>16000000000</v>
      </c>
      <c r="AC14" s="74"/>
      <c r="AD14" s="74">
        <v>16000000000</v>
      </c>
      <c r="AE14" s="27"/>
      <c r="AF14" s="76">
        <f>AD14/'سرمایه گذاری ها'!$O$17</f>
        <v>2.3082076437967225E-2</v>
      </c>
    </row>
    <row r="15" spans="2:32" s="16" customFormat="1" ht="32.25" customHeight="1" x14ac:dyDescent="0.6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27"/>
      <c r="AF15" s="76"/>
    </row>
    <row r="16" spans="2:32" ht="27" thickBot="1" x14ac:dyDescent="0.7">
      <c r="B16" s="124" t="s">
        <v>90</v>
      </c>
      <c r="C16" s="124"/>
      <c r="D16" s="124"/>
      <c r="E16" s="124"/>
      <c r="F16" s="124"/>
      <c r="G16" s="124"/>
      <c r="H16" s="124"/>
      <c r="I16" s="124"/>
      <c r="J16" s="124"/>
      <c r="K16" s="2"/>
      <c r="L16" s="75">
        <f>SUM(L13:L14)</f>
        <v>32000</v>
      </c>
      <c r="M16" s="27"/>
      <c r="N16" s="75">
        <f>SUM(N13:N14)</f>
        <v>16000000000</v>
      </c>
      <c r="O16" s="27"/>
      <c r="P16" s="75">
        <f>SUM(P13:P14)</f>
        <v>16000000000</v>
      </c>
      <c r="Q16" s="27"/>
      <c r="R16" s="75">
        <f>SUM(R13:R14)</f>
        <v>1000000</v>
      </c>
      <c r="S16" s="27"/>
      <c r="T16" s="75">
        <f>SUM(T13:T14)</f>
        <v>500000000000</v>
      </c>
      <c r="U16" s="27"/>
      <c r="V16" s="75">
        <f>SUM(V13:V14)</f>
        <v>0</v>
      </c>
      <c r="W16" s="27"/>
      <c r="X16" s="75">
        <f>SUM(X13:X14)</f>
        <v>0</v>
      </c>
      <c r="Y16" s="27"/>
      <c r="Z16" s="75">
        <f>SUM(Z13:Z14)</f>
        <v>1032000</v>
      </c>
      <c r="AA16" s="27"/>
      <c r="AB16" s="75">
        <f>SUM(AB13:AB14)</f>
        <v>516000000000</v>
      </c>
      <c r="AC16" s="27"/>
      <c r="AD16" s="75">
        <f>SUM(AD13:AD14)</f>
        <v>516000000000</v>
      </c>
      <c r="AE16" s="27"/>
      <c r="AF16" s="99">
        <f>SUM(AF13:AF14)</f>
        <v>0.74439696512444298</v>
      </c>
    </row>
    <row r="17" spans="16:16" ht="21.75" thickTop="1" x14ac:dyDescent="0.6"/>
    <row r="22" spans="16:16" ht="33" x14ac:dyDescent="0.8">
      <c r="P22" s="65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6:J16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topLeftCell="A7" workbookViewId="0">
      <selection activeCell="R25" sqref="R25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8.42578125" style="2" bestFit="1" customWidth="1"/>
    <col min="15" max="15" width="1" style="2" customWidth="1"/>
    <col min="16" max="16" width="18.42578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06" t="s">
        <v>138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29.25" customHeight="1" x14ac:dyDescent="0.55000000000000004"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29.25" customHeight="1" x14ac:dyDescent="0.55000000000000004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07" t="s">
        <v>39</v>
      </c>
      <c r="D8" s="108" t="s">
        <v>40</v>
      </c>
      <c r="E8" s="108" t="s">
        <v>40</v>
      </c>
      <c r="F8" s="108" t="s">
        <v>40</v>
      </c>
      <c r="G8" s="108" t="s">
        <v>40</v>
      </c>
      <c r="H8" s="108" t="s">
        <v>40</v>
      </c>
      <c r="I8" s="108" t="s">
        <v>40</v>
      </c>
      <c r="J8" s="108" t="s">
        <v>40</v>
      </c>
      <c r="L8" s="108" t="s">
        <v>141</v>
      </c>
      <c r="N8" s="108" t="s">
        <v>3</v>
      </c>
      <c r="O8" s="108" t="s">
        <v>3</v>
      </c>
      <c r="P8" s="108" t="s">
        <v>3</v>
      </c>
      <c r="R8" s="108" t="s">
        <v>140</v>
      </c>
      <c r="S8" s="108" t="s">
        <v>4</v>
      </c>
      <c r="T8" s="108" t="s">
        <v>4</v>
      </c>
    </row>
    <row r="9" spans="2:28" s="4" customFormat="1" ht="63.75" customHeight="1" x14ac:dyDescent="0.55000000000000004">
      <c r="B9" s="127" t="s">
        <v>39</v>
      </c>
      <c r="D9" s="125" t="s">
        <v>41</v>
      </c>
      <c r="E9" s="43"/>
      <c r="F9" s="125" t="s">
        <v>42</v>
      </c>
      <c r="G9" s="43"/>
      <c r="H9" s="125" t="s">
        <v>43</v>
      </c>
      <c r="I9" s="43"/>
      <c r="J9" s="125" t="s">
        <v>28</v>
      </c>
      <c r="L9" s="125" t="s">
        <v>44</v>
      </c>
      <c r="N9" s="125" t="s">
        <v>45</v>
      </c>
      <c r="O9" s="43"/>
      <c r="P9" s="125" t="s">
        <v>46</v>
      </c>
      <c r="R9" s="125" t="s">
        <v>44</v>
      </c>
      <c r="S9" s="43"/>
      <c r="T9" s="126" t="s">
        <v>38</v>
      </c>
    </row>
    <row r="10" spans="2:28" s="4" customFormat="1" ht="21.75" customHeight="1" x14ac:dyDescent="0.55000000000000004">
      <c r="B10" s="5" t="s">
        <v>116</v>
      </c>
      <c r="C10" s="5"/>
      <c r="D10" s="31" t="s">
        <v>159</v>
      </c>
      <c r="E10" s="5"/>
      <c r="F10" s="5" t="s">
        <v>117</v>
      </c>
      <c r="G10" s="5"/>
      <c r="H10" s="5" t="s">
        <v>160</v>
      </c>
      <c r="I10" s="5"/>
      <c r="J10" s="32">
        <v>18</v>
      </c>
      <c r="K10" s="5"/>
      <c r="L10" s="32">
        <v>19550000000</v>
      </c>
      <c r="M10" s="5"/>
      <c r="N10" s="32">
        <v>0</v>
      </c>
      <c r="O10" s="5"/>
      <c r="P10" s="32">
        <v>0</v>
      </c>
      <c r="Q10" s="5"/>
      <c r="R10" s="32">
        <v>19550000000</v>
      </c>
      <c r="S10" s="5"/>
      <c r="T10" s="35">
        <f>R10/'سرمایه گذاری ها'!$O$17</f>
        <v>2.8203412147641202E-2</v>
      </c>
    </row>
    <row r="11" spans="2:28" s="4" customFormat="1" ht="21.75" customHeight="1" x14ac:dyDescent="0.55000000000000004">
      <c r="B11" s="5" t="s">
        <v>161</v>
      </c>
      <c r="C11" s="5"/>
      <c r="D11" s="31" t="s">
        <v>162</v>
      </c>
      <c r="E11" s="5"/>
      <c r="F11" s="5" t="s">
        <v>117</v>
      </c>
      <c r="G11" s="5"/>
      <c r="H11" s="5" t="s">
        <v>163</v>
      </c>
      <c r="I11" s="5"/>
      <c r="J11" s="32">
        <v>18</v>
      </c>
      <c r="K11" s="5"/>
      <c r="L11" s="32">
        <v>23500000000</v>
      </c>
      <c r="M11" s="5"/>
      <c r="N11" s="32">
        <v>0</v>
      </c>
      <c r="O11" s="5"/>
      <c r="P11" s="32">
        <v>10000000000</v>
      </c>
      <c r="Q11" s="5"/>
      <c r="R11" s="32">
        <v>13500000000</v>
      </c>
      <c r="S11" s="5"/>
      <c r="T11" s="35">
        <f>R11/'سرمایه گذاری ها'!$O$17</f>
        <v>1.9475501994534846E-2</v>
      </c>
    </row>
    <row r="12" spans="2:28" s="4" customFormat="1" ht="21.75" customHeight="1" x14ac:dyDescent="0.55000000000000004">
      <c r="B12" s="5" t="s">
        <v>116</v>
      </c>
      <c r="C12" s="5"/>
      <c r="D12" s="31" t="s">
        <v>164</v>
      </c>
      <c r="E12" s="5"/>
      <c r="F12" s="5" t="s">
        <v>117</v>
      </c>
      <c r="G12" s="5"/>
      <c r="H12" s="5" t="s">
        <v>165</v>
      </c>
      <c r="I12" s="5"/>
      <c r="J12" s="32">
        <v>18</v>
      </c>
      <c r="K12" s="5"/>
      <c r="L12" s="32">
        <v>4460000000</v>
      </c>
      <c r="M12" s="5"/>
      <c r="N12" s="32">
        <v>0</v>
      </c>
      <c r="O12" s="5"/>
      <c r="P12" s="32">
        <v>0</v>
      </c>
      <c r="Q12" s="5"/>
      <c r="R12" s="32">
        <v>4460000000</v>
      </c>
      <c r="S12" s="5"/>
      <c r="T12" s="35">
        <f>R12/'سرمایه گذاری ها'!$O$17</f>
        <v>6.4341288070833636E-3</v>
      </c>
    </row>
    <row r="13" spans="2:28" s="4" customFormat="1" ht="21.75" customHeight="1" x14ac:dyDescent="0.55000000000000004">
      <c r="B13" s="5" t="s">
        <v>120</v>
      </c>
      <c r="C13" s="5"/>
      <c r="D13" s="31" t="s">
        <v>166</v>
      </c>
      <c r="E13" s="5"/>
      <c r="F13" s="5" t="s">
        <v>117</v>
      </c>
      <c r="G13" s="5"/>
      <c r="H13" s="5" t="s">
        <v>165</v>
      </c>
      <c r="I13" s="5"/>
      <c r="J13" s="32">
        <v>18</v>
      </c>
      <c r="K13" s="5"/>
      <c r="L13" s="32">
        <v>4000000000</v>
      </c>
      <c r="M13" s="5"/>
      <c r="N13" s="32">
        <v>0</v>
      </c>
      <c r="O13" s="5"/>
      <c r="P13" s="32">
        <v>0</v>
      </c>
      <c r="Q13" s="5"/>
      <c r="R13" s="32">
        <v>4000000000</v>
      </c>
      <c r="S13" s="5"/>
      <c r="T13" s="35">
        <f>R13/'سرمایه گذاری ها'!$O$17</f>
        <v>5.7705191094918062E-3</v>
      </c>
    </row>
    <row r="14" spans="2:28" s="4" customFormat="1" ht="21.75" customHeight="1" x14ac:dyDescent="0.55000000000000004">
      <c r="B14" s="5" t="s">
        <v>167</v>
      </c>
      <c r="C14" s="5"/>
      <c r="D14" s="31" t="s">
        <v>168</v>
      </c>
      <c r="E14" s="5"/>
      <c r="F14" s="5" t="s">
        <v>47</v>
      </c>
      <c r="G14" s="5"/>
      <c r="H14" s="5" t="s">
        <v>118</v>
      </c>
      <c r="I14" s="5"/>
      <c r="J14" s="32">
        <v>0</v>
      </c>
      <c r="K14" s="5"/>
      <c r="L14" s="32">
        <v>474909282</v>
      </c>
      <c r="M14" s="5"/>
      <c r="N14" s="32">
        <v>510412352094</v>
      </c>
      <c r="O14" s="5"/>
      <c r="P14" s="32">
        <v>510540828000</v>
      </c>
      <c r="Q14" s="5"/>
      <c r="R14" s="32">
        <v>346433376</v>
      </c>
      <c r="S14" s="5"/>
      <c r="T14" s="35">
        <f>R14/'سرمایه گذاری ها'!$O$17</f>
        <v>4.9977510409343997E-4</v>
      </c>
    </row>
    <row r="15" spans="2:28" s="4" customFormat="1" ht="21.75" customHeight="1" x14ac:dyDescent="0.55000000000000004">
      <c r="B15" s="5" t="s">
        <v>121</v>
      </c>
      <c r="C15" s="5"/>
      <c r="D15" s="31" t="s">
        <v>169</v>
      </c>
      <c r="E15" s="5"/>
      <c r="F15" s="5" t="s">
        <v>47</v>
      </c>
      <c r="G15" s="5"/>
      <c r="H15" s="5" t="s">
        <v>170</v>
      </c>
      <c r="I15" s="5"/>
      <c r="J15" s="32">
        <v>0</v>
      </c>
      <c r="K15" s="5"/>
      <c r="L15" s="32">
        <v>280695236</v>
      </c>
      <c r="M15" s="5"/>
      <c r="N15" s="32">
        <v>244606614</v>
      </c>
      <c r="O15" s="5"/>
      <c r="P15" s="32">
        <v>280125000</v>
      </c>
      <c r="Q15" s="5"/>
      <c r="R15" s="32">
        <v>245176850</v>
      </c>
      <c r="S15" s="5"/>
      <c r="T15" s="35">
        <f>R15/'سرمایه گذاری ها'!$O$17</f>
        <v>3.5369942453250151E-4</v>
      </c>
    </row>
    <row r="16" spans="2:28" s="4" customFormat="1" ht="21.75" customHeight="1" x14ac:dyDescent="0.55000000000000004">
      <c r="B16" s="5" t="s">
        <v>48</v>
      </c>
      <c r="C16" s="5"/>
      <c r="D16" s="31" t="s">
        <v>171</v>
      </c>
      <c r="E16" s="5"/>
      <c r="F16" s="5" t="s">
        <v>47</v>
      </c>
      <c r="G16" s="5"/>
      <c r="H16" s="5" t="s">
        <v>172</v>
      </c>
      <c r="I16" s="5"/>
      <c r="J16" s="32">
        <v>0</v>
      </c>
      <c r="K16" s="5"/>
      <c r="L16" s="32">
        <v>1454186088</v>
      </c>
      <c r="M16" s="5"/>
      <c r="N16" s="32">
        <v>517316455510</v>
      </c>
      <c r="O16" s="5"/>
      <c r="P16" s="32">
        <v>518527976417</v>
      </c>
      <c r="Q16" s="5"/>
      <c r="R16" s="32">
        <v>242665181</v>
      </c>
      <c r="S16" s="5"/>
      <c r="T16" s="35">
        <f>R16/'سرمایه گذاری ها'!$O$17</f>
        <v>3.5007601604219698E-4</v>
      </c>
    </row>
    <row r="17" spans="2:20" s="4" customFormat="1" ht="21.75" customHeight="1" x14ac:dyDescent="0.55000000000000004">
      <c r="B17" s="5" t="s">
        <v>116</v>
      </c>
      <c r="C17" s="5"/>
      <c r="D17" s="31" t="s">
        <v>173</v>
      </c>
      <c r="E17" s="5"/>
      <c r="F17" s="5" t="s">
        <v>47</v>
      </c>
      <c r="G17" s="5"/>
      <c r="H17" s="5" t="s">
        <v>174</v>
      </c>
      <c r="I17" s="5"/>
      <c r="J17" s="32">
        <v>0</v>
      </c>
      <c r="K17" s="5"/>
      <c r="L17" s="32">
        <v>671062938</v>
      </c>
      <c r="M17" s="5"/>
      <c r="N17" s="32">
        <v>2307907357</v>
      </c>
      <c r="O17" s="5"/>
      <c r="P17" s="32">
        <v>2970845000</v>
      </c>
      <c r="Q17" s="5"/>
      <c r="R17" s="32">
        <v>8125295</v>
      </c>
      <c r="S17" s="5"/>
      <c r="T17" s="35">
        <f>R17/'سرمایه گذاری ها'!$O$17</f>
        <v>1.1721792516939556E-5</v>
      </c>
    </row>
    <row r="18" spans="2:20" s="4" customFormat="1" ht="21.75" customHeight="1" x14ac:dyDescent="0.55000000000000004">
      <c r="B18" s="5" t="s">
        <v>175</v>
      </c>
      <c r="C18" s="5"/>
      <c r="D18" s="31" t="s">
        <v>176</v>
      </c>
      <c r="E18" s="5"/>
      <c r="F18" s="5" t="s">
        <v>47</v>
      </c>
      <c r="G18" s="5"/>
      <c r="H18" s="5" t="s">
        <v>177</v>
      </c>
      <c r="I18" s="5"/>
      <c r="J18" s="32">
        <v>0</v>
      </c>
      <c r="K18" s="5"/>
      <c r="L18" s="32">
        <v>3524880</v>
      </c>
      <c r="M18" s="5"/>
      <c r="N18" s="32">
        <v>29937</v>
      </c>
      <c r="O18" s="5"/>
      <c r="P18" s="32">
        <v>0</v>
      </c>
      <c r="Q18" s="5"/>
      <c r="R18" s="32">
        <v>3554817</v>
      </c>
      <c r="S18" s="5"/>
      <c r="T18" s="35">
        <f>R18/'سرمایه گذاری ها'!$O$17</f>
        <v>5.1282848573115837E-6</v>
      </c>
    </row>
    <row r="19" spans="2:20" s="4" customFormat="1" ht="21.75" customHeight="1" x14ac:dyDescent="0.55000000000000004">
      <c r="B19" s="5" t="s">
        <v>50</v>
      </c>
      <c r="C19" s="5"/>
      <c r="D19" s="31" t="s">
        <v>178</v>
      </c>
      <c r="E19" s="5"/>
      <c r="F19" s="5" t="s">
        <v>49</v>
      </c>
      <c r="G19" s="5"/>
      <c r="H19" s="5" t="s">
        <v>179</v>
      </c>
      <c r="I19" s="5"/>
      <c r="J19" s="32">
        <v>0</v>
      </c>
      <c r="K19" s="5"/>
      <c r="L19" s="32">
        <v>1697060</v>
      </c>
      <c r="M19" s="5"/>
      <c r="N19" s="32">
        <v>0</v>
      </c>
      <c r="O19" s="5"/>
      <c r="P19" s="32">
        <v>0</v>
      </c>
      <c r="Q19" s="5"/>
      <c r="R19" s="32">
        <v>1697060</v>
      </c>
      <c r="S19" s="5"/>
      <c r="T19" s="35">
        <f>R19/'سرمایه گذاری ها'!$O$17</f>
        <v>2.4482292899885412E-6</v>
      </c>
    </row>
    <row r="20" spans="2:20" s="4" customFormat="1" ht="21.75" customHeight="1" x14ac:dyDescent="0.55000000000000004">
      <c r="B20" s="5" t="s">
        <v>116</v>
      </c>
      <c r="C20" s="5"/>
      <c r="D20" s="31" t="s">
        <v>180</v>
      </c>
      <c r="E20" s="5"/>
      <c r="F20" s="5" t="s">
        <v>117</v>
      </c>
      <c r="G20" s="5"/>
      <c r="H20" s="5" t="s">
        <v>174</v>
      </c>
      <c r="I20" s="5"/>
      <c r="J20" s="32">
        <v>18</v>
      </c>
      <c r="K20" s="5"/>
      <c r="L20" s="32">
        <v>1000000</v>
      </c>
      <c r="M20" s="5"/>
      <c r="N20" s="32">
        <v>0</v>
      </c>
      <c r="O20" s="5"/>
      <c r="P20" s="32">
        <v>0</v>
      </c>
      <c r="Q20" s="5"/>
      <c r="R20" s="32">
        <v>1000000</v>
      </c>
      <c r="S20" s="5"/>
      <c r="T20" s="35">
        <f>R20/'سرمایه گذاری ها'!$O$17</f>
        <v>1.4426297773729514E-6</v>
      </c>
    </row>
    <row r="21" spans="2:20" s="4" customFormat="1" ht="21.75" customHeight="1" x14ac:dyDescent="0.55000000000000004">
      <c r="B21" s="5" t="s">
        <v>119</v>
      </c>
      <c r="C21" s="5"/>
      <c r="D21" s="31" t="s">
        <v>181</v>
      </c>
      <c r="E21" s="5"/>
      <c r="F21" s="5" t="s">
        <v>47</v>
      </c>
      <c r="G21" s="5"/>
      <c r="H21" s="5" t="s">
        <v>182</v>
      </c>
      <c r="I21" s="5"/>
      <c r="J21" s="32">
        <v>0</v>
      </c>
      <c r="K21" s="5"/>
      <c r="L21" s="32">
        <v>124459</v>
      </c>
      <c r="M21" s="5"/>
      <c r="N21" s="32">
        <v>1057</v>
      </c>
      <c r="O21" s="5"/>
      <c r="P21" s="32">
        <v>0</v>
      </c>
      <c r="Q21" s="5"/>
      <c r="R21" s="32">
        <v>125516</v>
      </c>
      <c r="S21" s="5"/>
      <c r="T21" s="35">
        <f>R21/'سرمایه گذاری ها'!$O$17</f>
        <v>1.8107311913674339E-7</v>
      </c>
    </row>
    <row r="22" spans="2:20" s="4" customFormat="1" ht="21.75" customHeight="1" x14ac:dyDescent="0.55000000000000004">
      <c r="B22" s="5" t="s">
        <v>116</v>
      </c>
      <c r="C22" s="5"/>
      <c r="D22" s="31" t="s">
        <v>183</v>
      </c>
      <c r="E22" s="5"/>
      <c r="F22" s="5" t="s">
        <v>184</v>
      </c>
      <c r="G22" s="5"/>
      <c r="H22" s="5" t="s">
        <v>185</v>
      </c>
      <c r="I22" s="5"/>
      <c r="J22" s="32">
        <v>0</v>
      </c>
      <c r="K22" s="5"/>
      <c r="L22" s="32">
        <v>10000</v>
      </c>
      <c r="M22" s="5"/>
      <c r="N22" s="32">
        <v>0</v>
      </c>
      <c r="O22" s="5"/>
      <c r="P22" s="32">
        <v>0</v>
      </c>
      <c r="Q22" s="5"/>
      <c r="R22" s="32">
        <v>10000</v>
      </c>
      <c r="S22" s="5"/>
      <c r="T22" s="35">
        <f>R22/'سرمایه گذاری ها'!$O$17</f>
        <v>1.4426297773729515E-8</v>
      </c>
    </row>
    <row r="23" spans="2:20" s="4" customFormat="1" ht="21.75" customHeight="1" x14ac:dyDescent="0.55000000000000004">
      <c r="B23" s="5" t="s">
        <v>186</v>
      </c>
      <c r="C23" s="5"/>
      <c r="D23" s="31" t="s">
        <v>187</v>
      </c>
      <c r="E23" s="5"/>
      <c r="F23" s="5" t="s">
        <v>49</v>
      </c>
      <c r="G23" s="5"/>
      <c r="H23" s="5" t="s">
        <v>185</v>
      </c>
      <c r="I23" s="5"/>
      <c r="J23" s="32">
        <v>0</v>
      </c>
      <c r="K23" s="5"/>
      <c r="L23" s="32">
        <v>4740</v>
      </c>
      <c r="M23" s="5"/>
      <c r="N23" s="32">
        <v>0</v>
      </c>
      <c r="O23" s="5"/>
      <c r="P23" s="32">
        <v>0</v>
      </c>
      <c r="Q23" s="5"/>
      <c r="R23" s="32">
        <v>4740</v>
      </c>
      <c r="S23" s="5"/>
      <c r="T23" s="35">
        <f>R23/'سرمایه گذاری ها'!$O$17</f>
        <v>6.8380651447477901E-9</v>
      </c>
    </row>
    <row r="24" spans="2:20" s="4" customFormat="1" ht="21.75" customHeight="1" x14ac:dyDescent="0.55000000000000004">
      <c r="B24" s="5" t="s">
        <v>116</v>
      </c>
      <c r="C24" s="5"/>
      <c r="D24" s="31" t="s">
        <v>188</v>
      </c>
      <c r="E24" s="5"/>
      <c r="F24" s="5" t="s">
        <v>184</v>
      </c>
      <c r="G24" s="5"/>
      <c r="H24" s="5" t="s">
        <v>174</v>
      </c>
      <c r="I24" s="5"/>
      <c r="J24" s="32">
        <v>0</v>
      </c>
      <c r="K24" s="5"/>
      <c r="L24" s="32">
        <v>1000</v>
      </c>
      <c r="M24" s="5"/>
      <c r="N24" s="32">
        <v>0</v>
      </c>
      <c r="O24" s="5"/>
      <c r="P24" s="32">
        <v>0</v>
      </c>
      <c r="Q24" s="5"/>
      <c r="R24" s="32">
        <v>1000</v>
      </c>
      <c r="S24" s="5"/>
      <c r="T24" s="35">
        <f>R24/'سرمایه گذاری ها'!$O$17</f>
        <v>1.4426297773729516E-9</v>
      </c>
    </row>
    <row r="25" spans="2:20" s="4" customFormat="1" ht="21.75" customHeight="1" x14ac:dyDescent="0.55000000000000004">
      <c r="B25" s="5"/>
      <c r="C25" s="5"/>
      <c r="D25" s="31"/>
      <c r="E25" s="5"/>
      <c r="F25" s="5"/>
      <c r="G25" s="5"/>
      <c r="H25" s="5"/>
      <c r="I25" s="5"/>
      <c r="J25" s="32"/>
      <c r="K25" s="5"/>
      <c r="L25" s="32"/>
      <c r="M25" s="5"/>
      <c r="N25" s="32"/>
      <c r="O25" s="5"/>
      <c r="P25" s="32"/>
      <c r="Q25" s="5"/>
      <c r="R25" s="32"/>
      <c r="S25" s="5"/>
      <c r="T25" s="35"/>
    </row>
    <row r="26" spans="2:20" ht="21.75" customHeight="1" thickBot="1" x14ac:dyDescent="0.6">
      <c r="B26" s="77" t="s">
        <v>90</v>
      </c>
      <c r="C26" s="77"/>
      <c r="D26" s="77"/>
      <c r="E26" s="77"/>
      <c r="F26" s="77"/>
      <c r="G26" s="77"/>
      <c r="H26" s="77"/>
      <c r="I26" s="77"/>
      <c r="J26" s="77"/>
      <c r="L26" s="10">
        <f>SUM(L10:L24)</f>
        <v>54397215683</v>
      </c>
      <c r="N26" s="10">
        <f>SUM(N10:N24)</f>
        <v>1030281352569</v>
      </c>
      <c r="P26" s="10">
        <f>SUM(P10:P24)</f>
        <v>1042319774417</v>
      </c>
      <c r="R26" s="10">
        <f>SUM(R10:R24)</f>
        <v>42358793835</v>
      </c>
      <c r="T26" s="34">
        <f>SUM(T10:T24)</f>
        <v>6.1108057319972812E-2</v>
      </c>
    </row>
    <row r="27" spans="2:20" ht="21.75" customHeight="1" thickTop="1" x14ac:dyDescent="0.55000000000000004"/>
    <row r="28" spans="2:20" ht="35.25" customHeight="1" x14ac:dyDescent="0.8">
      <c r="J28" s="65">
        <v>6</v>
      </c>
    </row>
  </sheetData>
  <sortState xmlns:xlrd2="http://schemas.microsoft.com/office/spreadsheetml/2017/richdata2" ref="B10:T24">
    <sortCondition descending="1" ref="R10:R24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topLeftCell="A5" workbookViewId="0">
      <selection activeCell="J16" sqref="J16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6" t="s">
        <v>138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8" ht="30" x14ac:dyDescent="0.6"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28" ht="30" x14ac:dyDescent="0.6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28" ht="117" customHeight="1" x14ac:dyDescent="0.6"/>
    <row r="6" spans="2:28" s="2" customFormat="1" ht="30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29" t="s">
        <v>96</v>
      </c>
      <c r="D7" s="106" t="s">
        <v>140</v>
      </c>
      <c r="E7" s="106" t="s">
        <v>4</v>
      </c>
      <c r="F7" s="106" t="s">
        <v>4</v>
      </c>
      <c r="G7" s="106" t="s">
        <v>4</v>
      </c>
      <c r="H7" s="106" t="s">
        <v>4</v>
      </c>
      <c r="I7" s="106" t="s">
        <v>4</v>
      </c>
      <c r="J7" s="106" t="s">
        <v>4</v>
      </c>
      <c r="K7" s="106" t="s">
        <v>4</v>
      </c>
      <c r="L7" s="106" t="s">
        <v>4</v>
      </c>
      <c r="M7" s="106" t="s">
        <v>4</v>
      </c>
      <c r="N7" s="106" t="s">
        <v>4</v>
      </c>
    </row>
    <row r="8" spans="2:28" ht="30" x14ac:dyDescent="0.6">
      <c r="B8" s="129" t="s">
        <v>1</v>
      </c>
      <c r="D8" s="128" t="s">
        <v>5</v>
      </c>
      <c r="E8" s="26"/>
      <c r="F8" s="128" t="s">
        <v>30</v>
      </c>
      <c r="G8" s="26"/>
      <c r="H8" s="128" t="s">
        <v>31</v>
      </c>
      <c r="I8" s="26"/>
      <c r="J8" s="128" t="s">
        <v>32</v>
      </c>
      <c r="K8" s="26"/>
      <c r="L8" s="128" t="s">
        <v>33</v>
      </c>
      <c r="M8" s="26"/>
      <c r="N8" s="128" t="s">
        <v>34</v>
      </c>
    </row>
    <row r="9" spans="2:28" x14ac:dyDescent="0.6">
      <c r="B9" s="131"/>
      <c r="D9" s="130">
        <v>0</v>
      </c>
      <c r="E9" s="95"/>
      <c r="F9" s="130">
        <v>0</v>
      </c>
      <c r="G9" s="95"/>
      <c r="H9" s="130">
        <v>0</v>
      </c>
      <c r="I9" s="95"/>
      <c r="J9" s="130">
        <v>0</v>
      </c>
      <c r="K9" s="95"/>
      <c r="L9" s="130">
        <v>0</v>
      </c>
      <c r="M9" s="95"/>
      <c r="N9" s="130">
        <v>0</v>
      </c>
    </row>
    <row r="10" spans="2:28" x14ac:dyDescent="0.6">
      <c r="B10" s="131"/>
      <c r="D10" s="130"/>
      <c r="E10" s="95"/>
      <c r="F10" s="130"/>
      <c r="G10" s="95"/>
      <c r="H10" s="130"/>
      <c r="I10" s="95"/>
      <c r="J10" s="130"/>
      <c r="K10" s="95"/>
      <c r="L10" s="130"/>
      <c r="M10" s="95"/>
      <c r="N10" s="130"/>
    </row>
    <row r="11" spans="2:28" ht="22.5" thickBot="1" x14ac:dyDescent="0.65">
      <c r="B11" s="2" t="s">
        <v>90</v>
      </c>
      <c r="D11" s="96">
        <v>0</v>
      </c>
      <c r="E11" s="95"/>
      <c r="F11" s="96">
        <v>0</v>
      </c>
      <c r="G11" s="95"/>
      <c r="H11" s="96">
        <v>0</v>
      </c>
      <c r="I11" s="95"/>
      <c r="J11" s="96">
        <v>0</v>
      </c>
      <c r="K11" s="95"/>
      <c r="L11" s="96">
        <v>0</v>
      </c>
      <c r="M11" s="95"/>
      <c r="N11" s="96">
        <v>0</v>
      </c>
    </row>
    <row r="12" spans="2:28" ht="21.75" thickTop="1" x14ac:dyDescent="0.6"/>
    <row r="22" spans="8:8" ht="30" x14ac:dyDescent="0.75">
      <c r="H22" s="66">
        <v>7</v>
      </c>
    </row>
  </sheetData>
  <mergeCells count="18">
    <mergeCell ref="L9:L10"/>
    <mergeCell ref="N9:N10"/>
    <mergeCell ref="B9:B10"/>
    <mergeCell ref="D9:D10"/>
    <mergeCell ref="F9:F10"/>
    <mergeCell ref="H9:H10"/>
    <mergeCell ref="J9:J10"/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workbookViewId="0">
      <selection activeCell="N9" sqref="N9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06" t="s">
        <v>138</v>
      </c>
      <c r="C2" s="106"/>
      <c r="D2" s="106"/>
      <c r="E2" s="106"/>
      <c r="F2" s="106"/>
      <c r="G2" s="106"/>
      <c r="H2" s="106"/>
    </row>
    <row r="3" spans="2:28" ht="30" x14ac:dyDescent="0.55000000000000004">
      <c r="B3" s="106" t="s">
        <v>51</v>
      </c>
      <c r="C3" s="106"/>
      <c r="D3" s="106"/>
      <c r="E3" s="106"/>
      <c r="F3" s="106"/>
      <c r="G3" s="106"/>
      <c r="H3" s="106"/>
    </row>
    <row r="4" spans="2:28" ht="30" x14ac:dyDescent="0.55000000000000004">
      <c r="B4" s="106" t="s">
        <v>139</v>
      </c>
      <c r="C4" s="106"/>
      <c r="D4" s="106"/>
      <c r="E4" s="106"/>
      <c r="F4" s="106"/>
      <c r="G4" s="106"/>
      <c r="H4" s="106"/>
    </row>
    <row r="5" spans="2:28" ht="64.5" customHeight="1" x14ac:dyDescent="0.55000000000000004"/>
    <row r="6" spans="2:28" ht="30" x14ac:dyDescent="0.55000000000000004">
      <c r="B6" s="14" t="s">
        <v>124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32" t="s">
        <v>55</v>
      </c>
      <c r="C8" s="46"/>
      <c r="D8" s="132" t="s">
        <v>44</v>
      </c>
      <c r="E8" s="46"/>
      <c r="F8" s="132" t="s">
        <v>78</v>
      </c>
      <c r="G8" s="46"/>
      <c r="H8" s="132" t="s">
        <v>11</v>
      </c>
    </row>
    <row r="9" spans="2:28" s="4" customFormat="1" x14ac:dyDescent="0.55000000000000004">
      <c r="B9" s="4" t="s">
        <v>87</v>
      </c>
      <c r="D9" s="30">
        <f>'سرمایه‌گذاری در سهام'!J25</f>
        <v>-2894117400</v>
      </c>
      <c r="F9" s="48">
        <f>D9/$D$13</f>
        <v>-1.7311349370548892</v>
      </c>
      <c r="G9" s="6"/>
      <c r="H9" s="48">
        <v>7.7999999999999996E-3</v>
      </c>
    </row>
    <row r="10" spans="2:28" s="4" customFormat="1" x14ac:dyDescent="0.55000000000000004">
      <c r="B10" s="4" t="s">
        <v>88</v>
      </c>
      <c r="D10" s="30">
        <f>'سرمایه‌گذاری در اوراق بهادار'!J21</f>
        <v>1579240290</v>
      </c>
      <c r="F10" s="48">
        <f t="shared" ref="F10:F11" si="0">D10/$D$13</f>
        <v>0.94463273674512815</v>
      </c>
      <c r="G10" s="6"/>
      <c r="H10" s="48">
        <v>4.8999999999999998E-3</v>
      </c>
    </row>
    <row r="11" spans="2:28" s="4" customFormat="1" x14ac:dyDescent="0.55000000000000004">
      <c r="B11" s="4" t="s">
        <v>89</v>
      </c>
      <c r="D11" s="30">
        <f>'درآمد سپرده بانکی'!F23</f>
        <v>2986680583</v>
      </c>
      <c r="F11" s="48">
        <f t="shared" si="0"/>
        <v>1.786502200309761</v>
      </c>
      <c r="G11" s="6"/>
      <c r="H11" s="48">
        <v>4.3E-3</v>
      </c>
    </row>
    <row r="12" spans="2:28" s="4" customFormat="1" x14ac:dyDescent="0.55000000000000004">
      <c r="D12" s="30"/>
      <c r="F12" s="48"/>
      <c r="G12" s="6"/>
      <c r="H12" s="48"/>
    </row>
    <row r="13" spans="2:28" ht="24.75" thickBot="1" x14ac:dyDescent="0.65">
      <c r="B13" s="33" t="s">
        <v>90</v>
      </c>
      <c r="D13" s="82">
        <f>SUM(D9:D12)</f>
        <v>1671803473</v>
      </c>
      <c r="E13" s="27"/>
      <c r="F13" s="83">
        <f>SUM(F9:F12)</f>
        <v>1</v>
      </c>
      <c r="G13" s="76"/>
      <c r="H13" s="84">
        <f>SUM(H9:H12)</f>
        <v>1.7000000000000001E-2</v>
      </c>
    </row>
    <row r="14" spans="2:28" ht="21.75" thickTop="1" x14ac:dyDescent="0.55000000000000004">
      <c r="D14" s="3"/>
    </row>
    <row r="18" spans="4:4" ht="27" customHeight="1" x14ac:dyDescent="0.75">
      <c r="D18" s="67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2022-07-27T11:14:58Z</cp:lastPrinted>
  <dcterms:created xsi:type="dcterms:W3CDTF">2021-12-28T12:49:50Z</dcterms:created>
  <dcterms:modified xsi:type="dcterms:W3CDTF">2022-07-27T11:30:14Z</dcterms:modified>
</cp:coreProperties>
</file>