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Y:\Sandogh\گزارشات\گزارش ماهانه صندوق ها\خرداد 1401\بیمه دی\"/>
    </mc:Choice>
  </mc:AlternateContent>
  <xr:revisionPtr revIDLastSave="0" documentId="8_{E1B416E3-0407-4398-9C15-6DCAD283880D}" xr6:coauthVersionLast="47" xr6:coauthVersionMax="47" xr10:uidLastSave="{00000000-0000-0000-0000-000000000000}"/>
  <bookViews>
    <workbookView xWindow="-120" yWindow="-120" windowWidth="29040" windowHeight="15840" tabRatio="841" firstSheet="7" activeTab="17" xr2:uid="{00000000-000D-0000-FFFF-FFFF00000000}"/>
  </bookViews>
  <sheets>
    <sheet name="صفحه اول" sheetId="17" r:id="rId1"/>
    <sheet name="سرمایه گذاری ها" sheetId="16" r:id="rId2"/>
    <sheet name="Sheet1" sheetId="18" r:id="rId3"/>
    <sheet name="سهام" sheetId="1" r:id="rId4"/>
    <sheet name="تبعی" sheetId="2" r:id="rId5"/>
    <sheet name="اوراق مشارکت" sheetId="3" r:id="rId6"/>
    <sheet name="گواهی سپرده" sheetId="5" r:id="rId7"/>
    <sheet name="سپرده" sheetId="6" r:id="rId8"/>
    <sheet name="تعدیل قیمت" sheetId="4" r:id="rId9"/>
    <sheet name="جمع درآمدها" sheetId="15" r:id="rId10"/>
    <sheet name="سود اوراق بهادار و سپرده بانکی" sheetId="7" r:id="rId11"/>
    <sheet name="سرمایه‌گذاری در سهام" sheetId="11" r:id="rId12"/>
    <sheet name="درآمد سود سهام" sheetId="8" r:id="rId13"/>
    <sheet name="درآمد ناشی از تغییر قیمت اوراق" sheetId="9" r:id="rId14"/>
    <sheet name="درآمد ناشی از فروش" sheetId="10" r:id="rId15"/>
    <sheet name="سرمایه‌گذاری در اوراق بهادار" sheetId="12" r:id="rId16"/>
    <sheet name="درآمد سپرده بانکی" sheetId="13" r:id="rId17"/>
    <sheet name="سایر درآمدها" sheetId="14" r:id="rId18"/>
  </sheets>
  <definedNames>
    <definedName name="_xlnm._FilterDatabase" localSheetId="3" hidden="1">سهام!$D$8:$AB$21</definedName>
    <definedName name="_xlnm.Print_Area" localSheetId="5">'اوراق مشارکت'!$A$1:$AM$29</definedName>
    <definedName name="_xlnm.Print_Area" localSheetId="8">'تعدیل قیمت'!$A$1:$P$21</definedName>
    <definedName name="_xlnm.Print_Area" localSheetId="9">'جمع درآمدها'!$A$1:$I$17</definedName>
    <definedName name="_xlnm.Print_Area" localSheetId="16">'درآمد سپرده بانکی'!$A$1:$M$23</definedName>
    <definedName name="_xlnm.Print_Area" localSheetId="12">'درآمد سود سهام'!$A$1:$V$14</definedName>
    <definedName name="_xlnm.Print_Area" localSheetId="13">'درآمد ناشی از تغییر قیمت اوراق'!$A$1:$S$29</definedName>
    <definedName name="_xlnm.Print_Area" localSheetId="14">'درآمد ناشی از فروش'!$A$1:$S$21</definedName>
    <definedName name="_xlnm.Print_Area" localSheetId="17">'سایر درآمدها'!$A$1:$G$17</definedName>
    <definedName name="_xlnm.Print_Area" localSheetId="7">سپرده!$A$1:$U$27</definedName>
    <definedName name="_xlnm.Print_Area" localSheetId="1">'سرمایه گذاری ها'!$A$1:$R$22</definedName>
    <definedName name="_xlnm.Print_Area" localSheetId="15">'سرمایه‌گذاری در اوراق بهادار'!$A$1:$T$21</definedName>
    <definedName name="_xlnm.Print_Area" localSheetId="11">'سرمایه‌گذاری در سهام'!$A$1:$W$26</definedName>
    <definedName name="_xlnm.Print_Area" localSheetId="10">'سود اوراق بهادار و سپرده بانکی'!$A$1:$V$23</definedName>
    <definedName name="_xlnm.Print_Area" localSheetId="3">سهام!$A$1:$AC$23</definedName>
    <definedName name="_xlnm.Print_Area" localSheetId="0">'صفحه اول'!$A$1:$M$54</definedName>
    <definedName name="_xlnm.Print_Area" localSheetId="6">'گواهی سپرده'!$A$1:$AG$21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3" i="14" l="1"/>
  <c r="D13" i="14"/>
  <c r="D12" i="15"/>
  <c r="E13" i="14"/>
  <c r="D24" i="11" l="1"/>
  <c r="F24" i="11"/>
  <c r="H24" i="11"/>
  <c r="J24" i="11"/>
  <c r="L24" i="11"/>
  <c r="N24" i="11"/>
  <c r="P24" i="11"/>
  <c r="R24" i="11"/>
  <c r="T24" i="11"/>
  <c r="V24" i="11"/>
  <c r="E10" i="4"/>
  <c r="H10" i="4"/>
  <c r="J10" i="4"/>
  <c r="L10" i="4"/>
  <c r="M10" i="4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11" i="1"/>
  <c r="AC12" i="1"/>
  <c r="AC13" i="1"/>
  <c r="AC14" i="1"/>
  <c r="AC15" i="1"/>
  <c r="AC16" i="1"/>
  <c r="AC17" i="1"/>
  <c r="AC18" i="1"/>
  <c r="AC19" i="1"/>
  <c r="AC20" i="1"/>
  <c r="J21" i="13" l="1"/>
  <c r="F21" i="13"/>
  <c r="E19" i="12"/>
  <c r="S19" i="12"/>
  <c r="Q19" i="12"/>
  <c r="O19" i="12"/>
  <c r="M19" i="12"/>
  <c r="K19" i="12"/>
  <c r="I19" i="12"/>
  <c r="G19" i="12"/>
  <c r="R19" i="10"/>
  <c r="U20" i="7"/>
  <c r="S20" i="7"/>
  <c r="Q20" i="7"/>
  <c r="O20" i="7"/>
  <c r="K20" i="7"/>
  <c r="M20" i="7"/>
  <c r="R25" i="6"/>
  <c r="P25" i="6"/>
  <c r="K13" i="16" s="1"/>
  <c r="N25" i="6"/>
  <c r="L25" i="6"/>
  <c r="AH22" i="3"/>
  <c r="AD22" i="3"/>
  <c r="AB22" i="3"/>
  <c r="Z22" i="3"/>
  <c r="T22" i="3"/>
  <c r="G12" i="16" s="1"/>
  <c r="R22" i="3"/>
  <c r="P22" i="3"/>
  <c r="I14" i="16"/>
  <c r="AJ22" i="3" l="1"/>
  <c r="P19" i="10"/>
  <c r="D19" i="10"/>
  <c r="F19" i="10"/>
  <c r="H19" i="10"/>
  <c r="J19" i="10"/>
  <c r="L19" i="10"/>
  <c r="N19" i="10"/>
  <c r="G12" i="8"/>
  <c r="I12" i="8"/>
  <c r="Q12" i="8"/>
  <c r="S12" i="8"/>
  <c r="U12" i="8"/>
  <c r="G15" i="16"/>
  <c r="E15" i="16"/>
  <c r="O14" i="16" l="1"/>
  <c r="F10" i="15"/>
  <c r="P27" i="9"/>
  <c r="L27" i="9"/>
  <c r="H27" i="9"/>
  <c r="F27" i="9"/>
  <c r="D27" i="9"/>
  <c r="E13" i="16"/>
  <c r="G13" i="16" s="1"/>
  <c r="I13" i="16"/>
  <c r="AD15" i="5"/>
  <c r="O15" i="16" s="1"/>
  <c r="AB15" i="5"/>
  <c r="M15" i="16" s="1"/>
  <c r="Z15" i="5"/>
  <c r="X15" i="5"/>
  <c r="K15" i="16" s="1"/>
  <c r="V15" i="5"/>
  <c r="I15" i="16"/>
  <c r="P15" i="5"/>
  <c r="N15" i="5"/>
  <c r="L15" i="5"/>
  <c r="O12" i="16"/>
  <c r="M12" i="16"/>
  <c r="K12" i="16"/>
  <c r="X22" i="3"/>
  <c r="I12" i="16" s="1"/>
  <c r="V22" i="3"/>
  <c r="E12" i="16"/>
  <c r="O12" i="8"/>
  <c r="M12" i="8"/>
  <c r="K12" i="8"/>
  <c r="P18" i="16"/>
  <c r="N18" i="16"/>
  <c r="L18" i="16"/>
  <c r="J18" i="16"/>
  <c r="H18" i="16"/>
  <c r="F18" i="16"/>
  <c r="D18" i="16"/>
  <c r="G14" i="16"/>
  <c r="K14" i="16"/>
  <c r="M14" i="16"/>
  <c r="E14" i="16"/>
  <c r="F9" i="15" l="1"/>
  <c r="F12" i="15" s="1"/>
  <c r="J27" i="9"/>
  <c r="N27" i="9"/>
  <c r="R27" i="9"/>
  <c r="M13" i="16"/>
  <c r="G18" i="16"/>
  <c r="E18" i="16"/>
  <c r="K18" i="16"/>
  <c r="I18" i="16"/>
  <c r="O13" i="16" l="1"/>
  <c r="M18" i="16"/>
  <c r="O18" i="16" l="1"/>
  <c r="H10" i="15" s="1"/>
  <c r="AL22" i="3"/>
  <c r="AF15" i="5"/>
  <c r="Q13" i="16" l="1"/>
  <c r="H9" i="15"/>
  <c r="H12" i="15" s="1"/>
  <c r="Q14" i="16"/>
  <c r="Q12" i="16"/>
  <c r="Q15" i="16"/>
  <c r="Q16" i="16"/>
  <c r="Q18" i="16" l="1"/>
  <c r="T25" i="6"/>
</calcChain>
</file>

<file path=xl/sharedStrings.xml><?xml version="1.0" encoding="utf-8"?>
<sst xmlns="http://schemas.openxmlformats.org/spreadsheetml/2006/main" count="802" uniqueCount="205">
  <si>
    <t>صورت وضعیت پورتفوی</t>
  </si>
  <si>
    <t>نام شرکت</t>
  </si>
  <si>
    <t>1400/08/30</t>
  </si>
  <si>
    <t>تغییرات طی دوره</t>
  </si>
  <si>
    <t>1400/09/30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</si>
  <si>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</si>
  <si>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</si>
  <si>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</si>
  <si>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</si>
  <si>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</si>
  <si>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</si>
  <si>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</si>
  <si>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</si>
  <si>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توسعه‌معادن‌وفلزات‌</t>
  </si>
  <si>
    <t>ریل پرداز نو آفرین</t>
  </si>
  <si>
    <t>سیمان‌ صوفیان‌</t>
  </si>
  <si>
    <t>سیمان‌شاهرود</t>
  </si>
  <si>
    <t>فولاد مبارکه اصفهان</t>
  </si>
  <si>
    <t>معادن‌ بافق‌</t>
  </si>
  <si>
    <t>تعداد اوراق تبعی</t>
  </si>
  <si>
    <t>قیمت اعمال</t>
  </si>
  <si>
    <t>تاریخ اعمال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</si>
  <si>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</si>
  <si>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</si>
  <si>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</si>
  <si>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</si>
  <si>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</si>
  <si>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</si>
  <si>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</si>
  <si>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</si>
  <si>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</si>
  <si>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قیمت پایانی</t>
  </si>
  <si>
    <t>قیمت پس از تعدیل</t>
  </si>
  <si>
    <t>درصد تعدیل</t>
  </si>
  <si>
    <t>ارزش ناشی از تعدیل قیمت</t>
  </si>
  <si>
    <t>دلایل</t>
  </si>
  <si>
    <t>اطلاعات اوراق گواهی سپرده</t>
  </si>
  <si>
    <t>سرمایه‌گذاری در اوراق گواهی سپرده بانکی</t>
  </si>
  <si>
    <t>نرخ فروش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</si>
  <si>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</si>
  <si>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</si>
  <si>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</si>
  <si>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</si>
  <si>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</si>
  <si>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</si>
  <si>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</si>
  <si>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</si>
  <si>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</si>
  <si>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سپرده کوتاه مدت</t>
  </si>
  <si>
    <t>بانک پارسیان ملاصدرا</t>
  </si>
  <si>
    <t>حساب جاری</t>
  </si>
  <si>
    <t>1398/10/04</t>
  </si>
  <si>
    <t>بانک قرض الحسنه رسالت بانکداری اجتماعی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</si>
  <si>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</si>
  <si>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</si>
  <si>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</si>
  <si>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</si>
  <si>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</si>
  <si>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</si>
  <si>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</si>
  <si>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</si>
  <si>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</si>
  <si>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</si>
  <si>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</si>
  <si>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</si>
  <si>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</si>
  <si>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</si>
  <si>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</si>
  <si>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</si>
  <si>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سیمان‌ داراب‌</t>
  </si>
  <si>
    <t>1400/04/14</t>
  </si>
  <si>
    <t>1400/02/22</t>
  </si>
  <si>
    <t>بهای فروش</t>
  </si>
  <si>
    <t>ارزش دفتری</t>
  </si>
  <si>
    <t>سود و زیان ناشی از تغییر قیمت</t>
  </si>
  <si>
    <t>سود و زیان ناشی از فروش</t>
  </si>
  <si>
    <t>تولید ژلاتین کپسول ایران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</si>
  <si>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</si>
  <si>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</si>
  <si>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</si>
  <si>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</si>
  <si>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</si>
  <si>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</si>
  <si>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</si>
  <si>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</si>
  <si>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</si>
  <si>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</si>
  <si>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</si>
  <si>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</si>
  <si>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</si>
  <si>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</si>
  <si>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سرمایه‌گذاری در اوراق بهادار</t>
  </si>
  <si>
    <t>درآمد سپرده بانکی</t>
  </si>
  <si>
    <t>جمع کل</t>
  </si>
  <si>
    <t>1. سرمایه گذاری ها</t>
  </si>
  <si>
    <t>1.1. سرمایه گذاری در سهام و حق تقدم سهام</t>
  </si>
  <si>
    <t>سهام و حق تقدم</t>
  </si>
  <si>
    <t>اوراق تبعی</t>
  </si>
  <si>
    <t>اوراق بدهی</t>
  </si>
  <si>
    <t>نام دارایی</t>
  </si>
  <si>
    <t>تاریخ سررسید</t>
  </si>
  <si>
    <t>گواهی سپرده</t>
  </si>
  <si>
    <t>طبقه دارایی</t>
  </si>
  <si>
    <t>افزایش طی دوره</t>
  </si>
  <si>
    <t>کاهش طی دوره</t>
  </si>
  <si>
    <t>1.2. سرمایه گذاری در اوراق تبعی</t>
  </si>
  <si>
    <t>1.5. سرمایه گذاری در سپرده های بانکی</t>
  </si>
  <si>
    <t>2. اوراق بهاداری که ارزش آنها در تاریخ گزارش تعدیل شده اند</t>
  </si>
  <si>
    <t>صندوق سرمایه‌گذاری مشترک گنجینه الماس بیمه دی</t>
  </si>
  <si>
    <t>بله</t>
  </si>
  <si>
    <t>اسنادخزانه-م1بودجه00-030821</t>
  </si>
  <si>
    <t>1403/08/21</t>
  </si>
  <si>
    <t>اسنادخزانه-م6بودجه00-030723</t>
  </si>
  <si>
    <t>1403/07/23</t>
  </si>
  <si>
    <t>اسنادخزانه-م7بودجه00-030912</t>
  </si>
  <si>
    <t>1403/09/12</t>
  </si>
  <si>
    <t>مرابحه عام دولت2-ش.خ سایر0212</t>
  </si>
  <si>
    <t>1398/12/25</t>
  </si>
  <si>
    <t>1402/12/25</t>
  </si>
  <si>
    <t>گواهی سپرده بلند مدت به تاریخ 1402/04/19</t>
  </si>
  <si>
    <t>1402/04/19</t>
  </si>
  <si>
    <t>خیر</t>
  </si>
  <si>
    <t>بانک آینده سمنان</t>
  </si>
  <si>
    <t>0800499010004</t>
  </si>
  <si>
    <t>سپرده بلند مدت</t>
  </si>
  <si>
    <t>1394/11/10</t>
  </si>
  <si>
    <t>0202878984001</t>
  </si>
  <si>
    <t>0301460062002</t>
  </si>
  <si>
    <t>قرض الحسنه</t>
  </si>
  <si>
    <t>0301758440002</t>
  </si>
  <si>
    <t>1397/03/01</t>
  </si>
  <si>
    <t>بانک آینده شهيد بهشتي</t>
  </si>
  <si>
    <t>0100302886002</t>
  </si>
  <si>
    <t>47000989203600</t>
  </si>
  <si>
    <t xml:space="preserve">بانک ایران زمین </t>
  </si>
  <si>
    <t>114-840-1396301-1</t>
  </si>
  <si>
    <t>1399/02/15</t>
  </si>
  <si>
    <t>موسسه مالی و اعتباری نور ملاصدرا</t>
  </si>
  <si>
    <t>0201283319005</t>
  </si>
  <si>
    <t>1399/05/29</t>
  </si>
  <si>
    <t>بانک آینده مرکزی</t>
  </si>
  <si>
    <t>0203653785004</t>
  </si>
  <si>
    <t>1400/01/24</t>
  </si>
  <si>
    <t>بانک ایران زمین انقلاب</t>
  </si>
  <si>
    <t>بانک دی ناصرخسرو</t>
  </si>
  <si>
    <t>0205489190004</t>
  </si>
  <si>
    <t>1400/04/16</t>
  </si>
  <si>
    <t>10-8572644-1</t>
  </si>
  <si>
    <t>1400/04/19</t>
  </si>
  <si>
    <t>0402730625007</t>
  </si>
  <si>
    <t>1400/09/21</t>
  </si>
  <si>
    <t>معین برای سایر درآمدهای تنزیل سود سهام</t>
  </si>
  <si>
    <t>1.3. سرمایه گذاری در اوراق بهادار با درآمد ثابت یا علل الحساب</t>
  </si>
  <si>
    <t>1.4. سرمایه گذاری در  گواهی سپرده بانکی</t>
  </si>
  <si>
    <t>3. درآمد حاصل از سرمایه گذاری ها</t>
  </si>
  <si>
    <t>3.1. سود اوراق بدهی و سپرده های بانکی</t>
  </si>
  <si>
    <t>3.2. درآمد حاصل سرمایه گذاری در سهام و حق تقدم</t>
  </si>
  <si>
    <t>3.2.1. درآمد حاصل از سود سهام</t>
  </si>
  <si>
    <t>3.3. درآمد حاصل از تغییر قیمت اوراق بهادار</t>
  </si>
  <si>
    <t>3.4. درآمد حاصل از فروش اوراق بهادار</t>
  </si>
  <si>
    <t>3.5. درآمد حاصل از سرمایه گذاری در اوراق بهادار با درآمد ثابت</t>
  </si>
  <si>
    <t>3.6. درآمد حاصل از سپرده های بانکی</t>
  </si>
  <si>
    <t>3.7.  سایر درآمدها</t>
  </si>
  <si>
    <t>سپرده های بانکی</t>
  </si>
  <si>
    <t xml:space="preserve">بانک ایران زمین انقلاب </t>
  </si>
  <si>
    <t>114-912-1396301-2</t>
  </si>
  <si>
    <t>1400/10/25</t>
  </si>
  <si>
    <t>سیمرغ</t>
  </si>
  <si>
    <t>قنداصفهان‌</t>
  </si>
  <si>
    <t>1403/10/24</t>
  </si>
  <si>
    <t>اسنادخزانه-م2بودجه00-031024</t>
  </si>
  <si>
    <t>اسنادخزانه-م8بودجه00-030919</t>
  </si>
  <si>
    <t>1400/06/16</t>
  </si>
  <si>
    <t>1403/09/19</t>
  </si>
  <si>
    <t>اسنادخزانه-م16بودجه98-010503</t>
  </si>
  <si>
    <t>اسنادخزانه-م17بودجه99-010226</t>
  </si>
  <si>
    <t>114-912-1396301-3</t>
  </si>
  <si>
    <t>1401/01/09</t>
  </si>
  <si>
    <t>0403214639000</t>
  </si>
  <si>
    <t>1401/02/31</t>
  </si>
  <si>
    <t>کشت و دامداری فکا</t>
  </si>
  <si>
    <t>مشارکت ش تهران012-3ماهه18%</t>
  </si>
  <si>
    <t>1397/12/28</t>
  </si>
  <si>
    <t>1401/12/28</t>
  </si>
  <si>
    <t>1401/02/11</t>
  </si>
  <si>
    <t>1401/02/20</t>
  </si>
  <si>
    <t>برای ماه منتهی به1401/03/31</t>
  </si>
  <si>
    <t>1401/03/31</t>
  </si>
  <si>
    <t>داروسازی‌ جابرابن‌حیان‌</t>
  </si>
  <si>
    <t>نفت ایرانول</t>
  </si>
  <si>
    <t>صنایع پتروشیمی کرمانشاه</t>
  </si>
  <si>
    <t>اسنادخزانه-م15بودجه98-010406</t>
  </si>
  <si>
    <t>1398/07/13</t>
  </si>
  <si>
    <t>1401/04/06</t>
  </si>
  <si>
    <t>0.00%</t>
  </si>
  <si>
    <t>1401/03/28</t>
  </si>
  <si>
    <t>0.07%</t>
  </si>
  <si>
    <t>48.01%</t>
  </si>
  <si>
    <t>-42.98%</t>
  </si>
  <si>
    <t>-7.87%</t>
  </si>
  <si>
    <t>-58.30%</t>
  </si>
  <si>
    <t>-10.31%</t>
  </si>
  <si>
    <t>-14.31%</t>
  </si>
  <si>
    <t>-25.31%</t>
  </si>
  <si>
    <t>4.95%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</si>
</sst>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20" x14ac:knownFonts="1">
    <font>
      <sz val="11"/>
      <name val="Calibri"/>
    </font>
    <font>
      <sz val="11"/>
      <name val="Calibri"/>
      <family val="2"/>
    </font>
    <font>
      <sz val="12"/>
      <name val="B Zar"/>
      <charset val="178"/>
    </font>
    <font>
      <b/>
      <sz val="18"/>
      <color rgb="FF000000"/>
      <name val="B Zar"/>
      <charset val="178"/>
    </font>
    <font>
      <b/>
      <sz val="12"/>
      <name val="B Zar"/>
      <charset val="178"/>
    </font>
    <font>
      <sz val="12"/>
      <name val="B Nazanin"/>
      <charset val="178"/>
    </font>
    <font>
      <b/>
      <sz val="18"/>
      <color rgb="FF000000"/>
      <name val="B Nazanin"/>
      <charset val="178"/>
    </font>
    <font>
      <b/>
      <sz val="24"/>
      <color rgb="FF000000"/>
      <name val="B Zar"/>
      <charset val="178"/>
    </font>
    <font>
      <b/>
      <sz val="16"/>
      <color rgb="FF000000"/>
      <name val="B Zar"/>
      <charset val="178"/>
    </font>
    <font>
      <b/>
      <sz val="14"/>
      <name val="B Zar"/>
      <charset val="178"/>
    </font>
    <font>
      <b/>
      <sz val="16"/>
      <name val="B Zar"/>
      <charset val="178"/>
    </font>
    <font>
      <b/>
      <sz val="14"/>
      <color rgb="FF000000"/>
      <name val="B Zar"/>
      <charset val="178"/>
    </font>
    <font>
      <b/>
      <sz val="12"/>
      <color rgb="FF000000"/>
      <name val="B Zar"/>
      <charset val="178"/>
    </font>
    <font>
      <sz val="15"/>
      <name val="B Zar"/>
      <charset val="178"/>
    </font>
    <font>
      <b/>
      <sz val="15"/>
      <color rgb="FF000000"/>
      <name val="B Zar"/>
      <charset val="178"/>
    </font>
    <font>
      <b/>
      <sz val="18"/>
      <name val="B Zar"/>
      <charset val="178"/>
    </font>
    <font>
      <sz val="20"/>
      <name val="B Zar"/>
      <charset val="178"/>
    </font>
    <font>
      <b/>
      <sz val="20"/>
      <name val="B Zar"/>
      <charset val="178"/>
    </font>
    <font>
      <b/>
      <sz val="10"/>
      <name val="B Zar"/>
      <charset val="178"/>
    </font>
    <font>
      <sz val="16"/>
      <name val="B Zar"/>
      <charset val="17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80">
    <xf numFmtId="0" fontId="0" fillId="0" borderId="0" xfId="0"/>
    <xf numFmtId="0" fontId="2" fillId="0" borderId="0" xfId="0" applyFont="1"/>
    <xf numFmtId="0" fontId="4" fillId="0" borderId="0" xfId="0" applyFont="1"/>
    <xf numFmtId="3" fontId="4" fillId="0" borderId="0" xfId="0" applyNumberFormat="1" applyFont="1"/>
    <xf numFmtId="0" fontId="4" fillId="0" borderId="0" xfId="0" applyFont="1" applyAlignment="1">
      <alignment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 indent="1" readingOrder="2"/>
    </xf>
    <xf numFmtId="0" fontId="5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6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wrapText="1"/>
    </xf>
    <xf numFmtId="0" fontId="2" fillId="0" borderId="0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9" fillId="0" borderId="0" xfId="0" applyFont="1"/>
    <xf numFmtId="0" fontId="10" fillId="0" borderId="0" xfId="0" applyFont="1"/>
    <xf numFmtId="0" fontId="4" fillId="0" borderId="0" xfId="0" applyFont="1" applyAlignment="1">
      <alignment horizontal="center"/>
    </xf>
    <xf numFmtId="0" fontId="4" fillId="0" borderId="4" xfId="0" applyFont="1" applyBorder="1"/>
    <xf numFmtId="0" fontId="4" fillId="0" borderId="0" xfId="0" applyFont="1" applyAlignment="1">
      <alignment horizontal="center" vertical="center" readingOrder="2"/>
    </xf>
    <xf numFmtId="0" fontId="4" fillId="0" borderId="0" xfId="0" applyFont="1" applyAlignment="1">
      <alignment horizontal="center" vertical="center" wrapText="1" readingOrder="2"/>
    </xf>
    <xf numFmtId="3" fontId="4" fillId="0" borderId="0" xfId="0" applyNumberFormat="1" applyFont="1" applyAlignment="1">
      <alignment horizontal="center" vertical="center" wrapText="1" readingOrder="2"/>
    </xf>
    <xf numFmtId="0" fontId="10" fillId="0" borderId="0" xfId="0" applyFont="1" applyAlignment="1">
      <alignment horizontal="center" vertical="center" wrapText="1" readingOrder="2"/>
    </xf>
    <xf numFmtId="0" fontId="10" fillId="0" borderId="2" xfId="0" applyFont="1" applyBorder="1" applyAlignment="1">
      <alignment horizontal="center" vertical="center" wrapText="1" readingOrder="2"/>
    </xf>
    <xf numFmtId="0" fontId="4" fillId="0" borderId="0" xfId="0" applyFont="1" applyBorder="1" applyAlignment="1">
      <alignment wrapText="1"/>
    </xf>
    <xf numFmtId="0" fontId="4" fillId="0" borderId="2" xfId="0" applyFont="1" applyBorder="1" applyAlignment="1">
      <alignment wrapText="1"/>
    </xf>
    <xf numFmtId="3" fontId="4" fillId="0" borderId="4" xfId="0" applyNumberFormat="1" applyFont="1" applyBorder="1" applyAlignment="1">
      <alignment horizontal="center" vertical="center" wrapText="1" readingOrder="2"/>
    </xf>
    <xf numFmtId="0" fontId="10" fillId="0" borderId="0" xfId="0" applyFont="1" applyAlignment="1">
      <alignment wrapText="1"/>
    </xf>
    <xf numFmtId="0" fontId="9" fillId="0" borderId="0" xfId="0" applyFont="1" applyAlignment="1">
      <alignment wrapText="1"/>
    </xf>
    <xf numFmtId="10" fontId="4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wrapText="1"/>
    </xf>
    <xf numFmtId="0" fontId="4" fillId="0" borderId="4" xfId="0" applyFont="1" applyBorder="1" applyAlignment="1">
      <alignment wrapText="1"/>
    </xf>
    <xf numFmtId="0" fontId="13" fillId="0" borderId="0" xfId="0" applyFont="1" applyAlignment="1">
      <alignment wrapText="1"/>
    </xf>
    <xf numFmtId="0" fontId="13" fillId="0" borderId="3" xfId="0" applyFont="1" applyBorder="1" applyAlignment="1">
      <alignment wrapText="1"/>
    </xf>
    <xf numFmtId="0" fontId="10" fillId="0" borderId="3" xfId="0" applyFont="1" applyBorder="1" applyAlignment="1">
      <alignment wrapText="1"/>
    </xf>
    <xf numFmtId="0" fontId="3" fillId="0" borderId="0" xfId="0" applyFont="1" applyAlignment="1">
      <alignment horizontal="left" vertical="center" readingOrder="2"/>
    </xf>
    <xf numFmtId="0" fontId="15" fillId="0" borderId="0" xfId="0" applyFont="1"/>
    <xf numFmtId="0" fontId="16" fillId="0" borderId="0" xfId="0" applyFont="1"/>
    <xf numFmtId="0" fontId="7" fillId="0" borderId="0" xfId="0" applyFont="1" applyAlignment="1">
      <alignment horizontal="center" vertical="center"/>
    </xf>
    <xf numFmtId="0" fontId="17" fillId="0" borderId="0" xfId="0" applyFont="1"/>
    <xf numFmtId="0" fontId="15" fillId="0" borderId="0" xfId="0" applyFont="1" applyAlignment="1">
      <alignment horizontal="left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wrapText="1"/>
    </xf>
    <xf numFmtId="0" fontId="9" fillId="0" borderId="3" xfId="0" applyFont="1" applyBorder="1" applyAlignment="1">
      <alignment wrapText="1"/>
    </xf>
    <xf numFmtId="0" fontId="15" fillId="0" borderId="0" xfId="0" applyFont="1" applyAlignment="1">
      <alignment horizontal="center" vertical="center" readingOrder="2"/>
    </xf>
    <xf numFmtId="0" fontId="11" fillId="0" borderId="0" xfId="0" applyFont="1" applyAlignment="1">
      <alignment horizontal="right" vertical="center" indent="1" readingOrder="2"/>
    </xf>
    <xf numFmtId="0" fontId="11" fillId="0" borderId="0" xfId="0" applyFont="1" applyAlignment="1">
      <alignment horizontal="center" vertical="center"/>
    </xf>
    <xf numFmtId="0" fontId="10" fillId="0" borderId="4" xfId="0" applyFont="1" applyBorder="1" applyAlignment="1">
      <alignment vertical="center"/>
    </xf>
    <xf numFmtId="3" fontId="4" fillId="0" borderId="4" xfId="0" applyNumberFormat="1" applyFont="1" applyBorder="1" applyAlignment="1">
      <alignment horizontal="center"/>
    </xf>
    <xf numFmtId="2" fontId="3" fillId="0" borderId="0" xfId="0" applyNumberFormat="1" applyFont="1" applyAlignment="1">
      <alignment horizontal="center" vertical="center"/>
    </xf>
    <xf numFmtId="2" fontId="2" fillId="0" borderId="0" xfId="0" applyNumberFormat="1" applyFont="1"/>
    <xf numFmtId="10" fontId="4" fillId="0" borderId="0" xfId="0" applyNumberFormat="1" applyFont="1"/>
    <xf numFmtId="0" fontId="4" fillId="0" borderId="4" xfId="0" applyFont="1" applyBorder="1" applyAlignment="1"/>
    <xf numFmtId="0" fontId="4" fillId="0" borderId="0" xfId="0" applyFont="1" applyAlignment="1">
      <alignment horizontal="center" vertical="center" wrapText="1"/>
    </xf>
    <xf numFmtId="0" fontId="10" fillId="0" borderId="4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3" fontId="4" fillId="0" borderId="4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3" fontId="4" fillId="0" borderId="4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3" fontId="4" fillId="0" borderId="0" xfId="0" applyNumberFormat="1" applyFont="1" applyAlignment="1">
      <alignment horizontal="center" wrapText="1"/>
    </xf>
    <xf numFmtId="10" fontId="4" fillId="0" borderId="0" xfId="0" applyNumberFormat="1" applyFont="1" applyAlignment="1">
      <alignment horizontal="center" wrapText="1"/>
    </xf>
    <xf numFmtId="3" fontId="4" fillId="0" borderId="0" xfId="0" applyNumberFormat="1" applyFont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3" fontId="4" fillId="0" borderId="0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3" fontId="4" fillId="0" borderId="0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3" fontId="4" fillId="0" borderId="0" xfId="0" applyNumberFormat="1" applyFont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3" fontId="9" fillId="0" borderId="4" xfId="0" applyNumberFormat="1" applyFont="1" applyBorder="1" applyAlignment="1">
      <alignment vertical="center"/>
    </xf>
    <xf numFmtId="0" fontId="9" fillId="0" borderId="0" xfId="0" applyFont="1" applyAlignment="1">
      <alignment vertical="center"/>
    </xf>
    <xf numFmtId="10" fontId="9" fillId="0" borderId="0" xfId="2" applyNumberFormat="1" applyFont="1" applyAlignment="1">
      <alignment vertical="center"/>
    </xf>
    <xf numFmtId="10" fontId="9" fillId="0" borderId="4" xfId="2" applyNumberFormat="1" applyFont="1" applyBorder="1" applyAlignment="1">
      <alignment horizontal="center" vertical="center"/>
    </xf>
    <xf numFmtId="10" fontId="4" fillId="0" borderId="4" xfId="2" applyNumberFormat="1" applyFont="1" applyBorder="1" applyAlignment="1">
      <alignment horizontal="center"/>
    </xf>
    <xf numFmtId="0" fontId="9" fillId="0" borderId="0" xfId="0" applyFont="1" applyAlignment="1">
      <alignment horizontal="center" vertical="center"/>
    </xf>
    <xf numFmtId="165" fontId="9" fillId="0" borderId="0" xfId="1" applyNumberFormat="1" applyFont="1" applyAlignment="1">
      <alignment horizontal="center" vertical="center"/>
    </xf>
    <xf numFmtId="10" fontId="9" fillId="0" borderId="0" xfId="2" applyNumberFormat="1" applyFont="1" applyAlignment="1">
      <alignment horizontal="center" vertical="center"/>
    </xf>
    <xf numFmtId="165" fontId="9" fillId="0" borderId="4" xfId="0" applyNumberFormat="1" applyFont="1" applyBorder="1" applyAlignment="1">
      <alignment horizontal="center" vertical="center"/>
    </xf>
    <xf numFmtId="3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10" fontId="4" fillId="0" borderId="0" xfId="0" applyNumberFormat="1" applyFont="1" applyAlignment="1">
      <alignment horizontal="center" vertical="center"/>
    </xf>
    <xf numFmtId="10" fontId="4" fillId="0" borderId="4" xfId="2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3" fontId="4" fillId="0" borderId="0" xfId="0" applyNumberFormat="1" applyFont="1" applyAlignment="1">
      <alignment horizontal="center"/>
    </xf>
    <xf numFmtId="0" fontId="4" fillId="0" borderId="3" xfId="0" applyFont="1" applyBorder="1" applyAlignment="1">
      <alignment horizontal="right" vertical="center" wrapText="1"/>
    </xf>
    <xf numFmtId="0" fontId="4" fillId="0" borderId="0" xfId="0" applyFont="1" applyBorder="1" applyAlignment="1">
      <alignment horizontal="right" vertical="center" wrapText="1"/>
    </xf>
    <xf numFmtId="0" fontId="4" fillId="0" borderId="0" xfId="0" applyFont="1" applyAlignment="1">
      <alignment horizontal="right" vertical="center" wrapText="1"/>
    </xf>
    <xf numFmtId="0" fontId="4" fillId="0" borderId="3" xfId="0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Border="1" applyAlignment="1">
      <alignment horizontal="right" vertical="center"/>
    </xf>
    <xf numFmtId="0" fontId="4" fillId="0" borderId="0" xfId="0" applyFont="1" applyAlignment="1">
      <alignment horizontal="right" vertical="center" wrapText="1" readingOrder="2"/>
    </xf>
    <xf numFmtId="0" fontId="4" fillId="0" borderId="4" xfId="0" applyFont="1" applyBorder="1" applyAlignment="1">
      <alignment horizontal="right" vertical="center"/>
    </xf>
    <xf numFmtId="0" fontId="4" fillId="0" borderId="4" xfId="0" applyFont="1" applyBorder="1" applyAlignment="1">
      <alignment horizontal="right" vertical="center" wrapText="1"/>
    </xf>
    <xf numFmtId="0" fontId="8" fillId="0" borderId="3" xfId="0" applyFont="1" applyBorder="1" applyAlignment="1">
      <alignment horizontal="center" vertical="center" wrapText="1"/>
    </xf>
    <xf numFmtId="10" fontId="4" fillId="0" borderId="4" xfId="2" applyNumberFormat="1" applyFont="1" applyBorder="1" applyAlignment="1">
      <alignment horizontal="center" vertical="center" wrapText="1"/>
    </xf>
    <xf numFmtId="165" fontId="4" fillId="0" borderId="3" xfId="1" applyNumberFormat="1" applyFont="1" applyBorder="1" applyAlignment="1">
      <alignment horizontal="center" vertical="center" wrapText="1"/>
    </xf>
    <xf numFmtId="165" fontId="4" fillId="0" borderId="0" xfId="1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65" fontId="12" fillId="0" borderId="0" xfId="1" applyNumberFormat="1" applyFont="1" applyBorder="1" applyAlignment="1">
      <alignment horizontal="center" vertical="center"/>
    </xf>
    <xf numFmtId="3" fontId="4" fillId="0" borderId="4" xfId="0" applyNumberFormat="1" applyFont="1" applyBorder="1" applyAlignment="1">
      <alignment horizontal="center" vertical="center" wrapText="1" readingOrder="1"/>
    </xf>
    <xf numFmtId="10" fontId="12" fillId="0" borderId="0" xfId="1" applyNumberFormat="1" applyFont="1" applyBorder="1" applyAlignment="1">
      <alignment horizontal="center" vertical="center"/>
    </xf>
    <xf numFmtId="9" fontId="9" fillId="0" borderId="4" xfId="2" applyNumberFormat="1" applyFont="1" applyBorder="1" applyAlignment="1">
      <alignment horizontal="center" vertical="center"/>
    </xf>
    <xf numFmtId="3" fontId="12" fillId="0" borderId="0" xfId="1" applyNumberFormat="1" applyFont="1" applyBorder="1" applyAlignment="1">
      <alignment horizontal="center" vertical="center"/>
    </xf>
    <xf numFmtId="164" fontId="18" fillId="0" borderId="0" xfId="1" applyFont="1" applyAlignment="1">
      <alignment horizontal="right"/>
    </xf>
    <xf numFmtId="0" fontId="4" fillId="0" borderId="0" xfId="0" applyFont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0" xfId="0" applyNumberFormat="1" applyFont="1"/>
    <xf numFmtId="0" fontId="19" fillId="0" borderId="0" xfId="0" applyFont="1"/>
    <xf numFmtId="0" fontId="8" fillId="0" borderId="0" xfId="0" applyFont="1" applyAlignment="1">
      <alignment horizontal="right" vertical="center" indent="1" readingOrder="2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2" xfId="0" applyFont="1" applyBorder="1" applyAlignment="1">
      <alignment horizontal="center" vertical="center"/>
    </xf>
    <xf numFmtId="0" fontId="19" fillId="0" borderId="2" xfId="0" applyFont="1" applyBorder="1"/>
    <xf numFmtId="0" fontId="8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165" fontId="10" fillId="0" borderId="0" xfId="1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10" fontId="10" fillId="0" borderId="0" xfId="0" applyNumberFormat="1" applyFont="1" applyAlignment="1">
      <alignment horizontal="center" vertical="center"/>
    </xf>
    <xf numFmtId="0" fontId="19" fillId="0" borderId="0" xfId="0" applyFont="1" applyBorder="1"/>
    <xf numFmtId="0" fontId="8" fillId="0" borderId="0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165" fontId="10" fillId="0" borderId="4" xfId="0" applyNumberFormat="1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0" fillId="0" borderId="0" xfId="0" applyFont="1" applyAlignment="1">
      <alignment horizontal="left"/>
    </xf>
    <xf numFmtId="3" fontId="1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right" vertical="center" wrapText="1"/>
    </xf>
    <xf numFmtId="0" fontId="7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right" vertical="center"/>
    </xf>
    <xf numFmtId="0" fontId="3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8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right" vertical="center" wrapText="1" readingOrder="2"/>
    </xf>
    <xf numFmtId="0" fontId="8" fillId="0" borderId="2" xfId="0" applyFont="1" applyBorder="1" applyAlignment="1">
      <alignment horizontal="center" vertical="center" wrapText="1" readingOrder="2"/>
    </xf>
    <xf numFmtId="0" fontId="3" fillId="0" borderId="0" xfId="0" applyFont="1" applyAlignment="1">
      <alignment horizontal="center" vertical="center" wrapText="1" readingOrder="2"/>
    </xf>
    <xf numFmtId="0" fontId="3" fillId="0" borderId="0" xfId="0" applyFont="1" applyAlignment="1">
      <alignment horizontal="center" vertical="center" readingOrder="2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14" fillId="0" borderId="3" xfId="0" applyFont="1" applyBorder="1" applyAlignment="1">
      <alignment horizontal="center" vertical="center" wrapText="1"/>
    </xf>
    <xf numFmtId="2" fontId="14" fillId="0" borderId="3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right" vertical="center"/>
    </xf>
    <xf numFmtId="0" fontId="3" fillId="0" borderId="0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581025</xdr:colOff>
      <xdr:row>54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28B8575-966D-148B-0698-A081F7F25C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79790175" y="0"/>
          <a:ext cx="7896225" cy="10287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"/>
  <sheetViews>
    <sheetView rightToLeft="1" view="pageBreakPreview" topLeftCell="A37" zoomScaleNormal="100" zoomScaleSheetLayoutView="100" workbookViewId="0">
      <selection activeCell="O51" sqref="O51"/>
    </sheetView>
  </sheetViews>
  <sheetFormatPr defaultRowHeight="15" x14ac:dyDescent="0.25"/>
  <sheetData/>
  <printOptions horizontalCentered="1" verticalCentered="1"/>
  <pageMargins left="0.7" right="0.7" top="0.75" bottom="0.75" header="0.3" footer="0.3"/>
  <pageSetup paperSize="5" scale="64" orientation="landscape" r:id="rId1"/>
  <colBreaks count="1" manualBreakCount="1">
    <brk id="13" max="53" man="1"/>
  </col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2:AB17"/>
  <sheetViews>
    <sheetView rightToLeft="1" view="pageBreakPreview" topLeftCell="A4" zoomScaleNormal="100" zoomScaleSheetLayoutView="100" workbookViewId="0">
      <selection activeCell="Q19" sqref="Q19"/>
    </sheetView>
  </sheetViews>
  <sheetFormatPr defaultRowHeight="21" x14ac:dyDescent="0.55000000000000004"/>
  <cols>
    <col min="1" max="1" width="7.42578125" style="2" customWidth="1"/>
    <col min="2" max="2" width="25.85546875" style="2" bestFit="1" customWidth="1"/>
    <col min="3" max="3" width="1" style="2" customWidth="1"/>
    <col min="4" max="4" width="17.85546875" style="2" bestFit="1" customWidth="1"/>
    <col min="5" max="5" width="1" style="2" customWidth="1"/>
    <col min="6" max="6" width="15.28515625" style="2" customWidth="1"/>
    <col min="7" max="7" width="1" style="2" customWidth="1"/>
    <col min="8" max="8" width="22" style="2" customWidth="1"/>
    <col min="9" max="9" width="1" style="2" customWidth="1"/>
    <col min="10" max="10" width="9.140625" style="2" customWidth="1"/>
    <col min="11" max="16384" width="9.140625" style="2"/>
  </cols>
  <sheetData>
    <row r="2" spans="2:28" ht="30" x14ac:dyDescent="0.55000000000000004">
      <c r="B2" s="142" t="s">
        <v>108</v>
      </c>
      <c r="C2" s="142"/>
      <c r="D2" s="142"/>
      <c r="E2" s="142"/>
      <c r="F2" s="142"/>
      <c r="G2" s="142"/>
      <c r="H2" s="142"/>
    </row>
    <row r="3" spans="2:28" ht="30" x14ac:dyDescent="0.55000000000000004">
      <c r="B3" s="142" t="s">
        <v>53</v>
      </c>
      <c r="C3" s="142"/>
      <c r="D3" s="142"/>
      <c r="E3" s="142"/>
      <c r="F3" s="142"/>
      <c r="G3" s="142"/>
      <c r="H3" s="142"/>
    </row>
    <row r="4" spans="2:28" ht="30" x14ac:dyDescent="0.55000000000000004">
      <c r="B4" s="142" t="s">
        <v>186</v>
      </c>
      <c r="C4" s="142"/>
      <c r="D4" s="142"/>
      <c r="E4" s="142"/>
      <c r="F4" s="142"/>
      <c r="G4" s="142"/>
      <c r="H4" s="142"/>
    </row>
    <row r="5" spans="2:28" ht="64.5" customHeight="1" x14ac:dyDescent="0.55000000000000004"/>
    <row r="6" spans="2:28" ht="30" x14ac:dyDescent="0.55000000000000004">
      <c r="B6" s="11" t="s">
        <v>154</v>
      </c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</row>
    <row r="7" spans="2:28" ht="30" x14ac:dyDescent="0.55000000000000004">
      <c r="B7" s="11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</row>
    <row r="8" spans="2:28" s="4" customFormat="1" ht="51" customHeight="1" x14ac:dyDescent="0.6">
      <c r="B8" s="164" t="s">
        <v>57</v>
      </c>
      <c r="C8" s="34"/>
      <c r="D8" s="164" t="s">
        <v>45</v>
      </c>
      <c r="E8" s="34"/>
      <c r="F8" s="164" t="s">
        <v>80</v>
      </c>
      <c r="G8" s="34"/>
      <c r="H8" s="164" t="s">
        <v>11</v>
      </c>
    </row>
    <row r="9" spans="2:28" s="4" customFormat="1" x14ac:dyDescent="0.55000000000000004">
      <c r="B9" s="100" t="s">
        <v>91</v>
      </c>
      <c r="D9" s="112">
        <v>4416299372</v>
      </c>
      <c r="E9" s="112"/>
      <c r="F9" s="114">
        <f>D9/D12</f>
        <v>1.5826894233028015</v>
      </c>
      <c r="G9" s="112"/>
      <c r="H9" s="114">
        <f>D9/'سرمایه گذاری ها'!O18</f>
        <v>2.0736186761834675E-2</v>
      </c>
    </row>
    <row r="10" spans="2:28" s="4" customFormat="1" x14ac:dyDescent="0.55000000000000004">
      <c r="B10" s="100" t="s">
        <v>92</v>
      </c>
      <c r="D10" s="116">
        <v>1156108430</v>
      </c>
      <c r="E10" s="112"/>
      <c r="F10" s="114">
        <f>D10/D12</f>
        <v>0.41431987060323933</v>
      </c>
      <c r="G10" s="112"/>
      <c r="H10" s="114">
        <f>D10/'سرمایه گذاری ها'!O18</f>
        <v>5.4283639540846492E-3</v>
      </c>
    </row>
    <row r="11" spans="2:28" s="4" customFormat="1" x14ac:dyDescent="0.55000000000000004">
      <c r="B11" s="100" t="s">
        <v>90</v>
      </c>
      <c r="D11" s="116">
        <v>-2782031303</v>
      </c>
      <c r="E11" s="112"/>
      <c r="F11" s="114">
        <v>-0.99700929390604076</v>
      </c>
      <c r="G11" s="112"/>
      <c r="H11" s="114">
        <v>-1.3062683440808704E-2</v>
      </c>
    </row>
    <row r="12" spans="2:28" ht="24.75" thickBot="1" x14ac:dyDescent="0.6">
      <c r="B12" s="105" t="s">
        <v>93</v>
      </c>
      <c r="D12" s="81">
        <f>SUM(D9:D11)</f>
        <v>2790376499</v>
      </c>
      <c r="E12" s="82"/>
      <c r="F12" s="115">
        <f>SUM(F9:F11)</f>
        <v>1</v>
      </c>
      <c r="G12" s="83"/>
      <c r="H12" s="84">
        <f>SUM(H9:H11)</f>
        <v>1.3101867275110621E-2</v>
      </c>
    </row>
    <row r="13" spans="2:28" ht="21.75" thickTop="1" x14ac:dyDescent="0.55000000000000004"/>
    <row r="17" spans="4:4" ht="27" customHeight="1" x14ac:dyDescent="0.75">
      <c r="D17" s="49">
        <v>8</v>
      </c>
    </row>
  </sheetData>
  <sortState xmlns:xlrd2="http://schemas.microsoft.com/office/spreadsheetml/2017/richdata2" ref="B9:H11">
    <sortCondition descending="1" ref="D9:D12"/>
  </sortState>
  <mergeCells count="7">
    <mergeCell ref="B8"/>
    <mergeCell ref="D8"/>
    <mergeCell ref="F8"/>
    <mergeCell ref="H8"/>
    <mergeCell ref="B2:H2"/>
    <mergeCell ref="B3:H3"/>
    <mergeCell ref="B4:H4"/>
  </mergeCells>
  <printOptions horizontalCentered="1" verticalCentered="1"/>
  <pageMargins left="0.25" right="0.25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C2:AC23"/>
  <sheetViews>
    <sheetView rightToLeft="1" view="pageBreakPreview" zoomScale="84" zoomScaleNormal="100" zoomScaleSheetLayoutView="84" workbookViewId="0">
      <selection activeCell="A16" sqref="A16:XFD16"/>
    </sheetView>
  </sheetViews>
  <sheetFormatPr defaultRowHeight="21.75" customHeight="1" x14ac:dyDescent="0.25"/>
  <cols>
    <col min="1" max="1" width="2.7109375" style="25" customWidth="1"/>
    <col min="2" max="2" width="6.85546875" style="25" customWidth="1"/>
    <col min="3" max="3" width="53.85546875" style="25" customWidth="1"/>
    <col min="4" max="4" width="1" style="25" customWidth="1"/>
    <col min="5" max="5" width="14.85546875" style="25" bestFit="1" customWidth="1"/>
    <col min="6" max="6" width="1" style="25" customWidth="1"/>
    <col min="7" max="7" width="11.7109375" style="25" customWidth="1"/>
    <col min="8" max="8" width="1" style="25" customWidth="1"/>
    <col min="9" max="9" width="6" style="25" bestFit="1" customWidth="1"/>
    <col min="10" max="10" width="1" style="25" customWidth="1"/>
    <col min="11" max="11" width="16.28515625" style="25" bestFit="1" customWidth="1"/>
    <col min="12" max="12" width="1" style="25" customWidth="1"/>
    <col min="13" max="13" width="12.42578125" style="25" bestFit="1" customWidth="1"/>
    <col min="14" max="14" width="1" style="25" customWidth="1"/>
    <col min="15" max="15" width="16.28515625" style="25" bestFit="1" customWidth="1"/>
    <col min="16" max="16" width="1" style="25" customWidth="1"/>
    <col min="17" max="17" width="17.5703125" style="25" bestFit="1" customWidth="1"/>
    <col min="18" max="18" width="1" style="25" customWidth="1"/>
    <col min="19" max="19" width="12" style="25" bestFit="1" customWidth="1"/>
    <col min="20" max="20" width="1" style="25" customWidth="1"/>
    <col min="21" max="21" width="17.5703125" style="25" bestFit="1" customWidth="1"/>
    <col min="22" max="22" width="1" style="25" customWidth="1"/>
    <col min="23" max="23" width="9.140625" style="25" customWidth="1"/>
    <col min="24" max="16384" width="9.140625" style="25"/>
  </cols>
  <sheetData>
    <row r="2" spans="3:29" ht="27" customHeight="1" x14ac:dyDescent="0.25">
      <c r="C2" s="168" t="s">
        <v>108</v>
      </c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  <c r="Q2" s="168"/>
      <c r="R2" s="168"/>
      <c r="S2" s="168"/>
      <c r="T2" s="168"/>
      <c r="U2" s="168"/>
    </row>
    <row r="3" spans="3:29" ht="27" customHeight="1" x14ac:dyDescent="0.25">
      <c r="C3" s="168" t="s">
        <v>53</v>
      </c>
      <c r="D3" s="168"/>
      <c r="E3" s="168"/>
      <c r="F3" s="168"/>
      <c r="G3" s="168"/>
      <c r="H3" s="168"/>
      <c r="I3" s="168"/>
      <c r="J3" s="168"/>
      <c r="K3" s="168"/>
      <c r="L3" s="168"/>
      <c r="M3" s="168"/>
      <c r="N3" s="168"/>
      <c r="O3" s="168"/>
      <c r="P3" s="168"/>
      <c r="Q3" s="168"/>
      <c r="R3" s="168"/>
      <c r="S3" s="168"/>
      <c r="T3" s="168"/>
      <c r="U3" s="168"/>
    </row>
    <row r="4" spans="3:29" ht="27" customHeight="1" x14ac:dyDescent="0.25">
      <c r="C4" s="168" t="s">
        <v>186</v>
      </c>
      <c r="D4" s="168"/>
      <c r="E4" s="168"/>
      <c r="F4" s="168"/>
      <c r="G4" s="168"/>
      <c r="H4" s="168"/>
      <c r="I4" s="168"/>
      <c r="J4" s="168"/>
      <c r="K4" s="168"/>
      <c r="L4" s="168"/>
      <c r="M4" s="168"/>
      <c r="N4" s="168"/>
      <c r="O4" s="168"/>
      <c r="P4" s="168"/>
      <c r="Q4" s="168"/>
      <c r="R4" s="168"/>
      <c r="S4" s="168"/>
      <c r="T4" s="168"/>
      <c r="U4" s="168"/>
    </row>
    <row r="5" spans="3:29" s="26" customFormat="1" ht="21.75" customHeight="1" x14ac:dyDescent="0.25"/>
    <row r="6" spans="3:29" s="2" customFormat="1" ht="21.75" customHeight="1" x14ac:dyDescent="0.55000000000000004">
      <c r="C6" s="11" t="s">
        <v>155</v>
      </c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</row>
    <row r="7" spans="3:29" s="2" customFormat="1" ht="21.75" customHeight="1" x14ac:dyDescent="0.55000000000000004">
      <c r="C7" s="11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</row>
    <row r="8" spans="3:29" s="26" customFormat="1" ht="21.75" customHeight="1" x14ac:dyDescent="0.25">
      <c r="C8" s="167" t="s">
        <v>54</v>
      </c>
      <c r="D8" s="167" t="s">
        <v>54</v>
      </c>
      <c r="E8" s="167" t="s">
        <v>54</v>
      </c>
      <c r="F8" s="167" t="s">
        <v>54</v>
      </c>
      <c r="G8" s="167" t="s">
        <v>54</v>
      </c>
      <c r="H8" s="167" t="s">
        <v>54</v>
      </c>
      <c r="I8" s="167" t="s">
        <v>54</v>
      </c>
      <c r="K8" s="167" t="s">
        <v>55</v>
      </c>
      <c r="L8" s="167" t="s">
        <v>55</v>
      </c>
      <c r="M8" s="167" t="s">
        <v>55</v>
      </c>
      <c r="N8" s="167" t="s">
        <v>55</v>
      </c>
      <c r="O8" s="167" t="s">
        <v>55</v>
      </c>
      <c r="Q8" s="167" t="s">
        <v>56</v>
      </c>
      <c r="R8" s="167" t="s">
        <v>56</v>
      </c>
      <c r="S8" s="167" t="s">
        <v>56</v>
      </c>
      <c r="T8" s="167" t="s">
        <v>56</v>
      </c>
      <c r="U8" s="167" t="s">
        <v>56</v>
      </c>
    </row>
    <row r="9" spans="3:29" s="28" customFormat="1" ht="58.5" customHeight="1" x14ac:dyDescent="0.25">
      <c r="C9" s="166" t="s">
        <v>57</v>
      </c>
      <c r="D9" s="29"/>
      <c r="E9" s="166" t="s">
        <v>58</v>
      </c>
      <c r="F9" s="29"/>
      <c r="G9" s="166" t="s">
        <v>28</v>
      </c>
      <c r="H9" s="29"/>
      <c r="I9" s="166" t="s">
        <v>29</v>
      </c>
      <c r="K9" s="166" t="s">
        <v>59</v>
      </c>
      <c r="L9" s="29"/>
      <c r="M9" s="166" t="s">
        <v>60</v>
      </c>
      <c r="N9" s="29"/>
      <c r="O9" s="166" t="s">
        <v>61</v>
      </c>
      <c r="Q9" s="166" t="s">
        <v>59</v>
      </c>
      <c r="R9" s="29"/>
      <c r="S9" s="166" t="s">
        <v>60</v>
      </c>
      <c r="T9" s="29"/>
      <c r="U9" s="166" t="s">
        <v>61</v>
      </c>
    </row>
    <row r="10" spans="3:29" s="26" customFormat="1" ht="21.75" customHeight="1" x14ac:dyDescent="0.25">
      <c r="C10" s="104" t="s">
        <v>116</v>
      </c>
      <c r="E10" s="27" t="s">
        <v>62</v>
      </c>
      <c r="G10" s="26" t="s">
        <v>118</v>
      </c>
      <c r="I10" s="27">
        <v>18</v>
      </c>
      <c r="K10" s="79">
        <v>900222038</v>
      </c>
      <c r="L10" s="80"/>
      <c r="M10" s="79" t="s">
        <v>62</v>
      </c>
      <c r="N10" s="80"/>
      <c r="O10" s="79">
        <v>900222038</v>
      </c>
      <c r="P10" s="80"/>
      <c r="Q10" s="79">
        <v>2631118044</v>
      </c>
      <c r="R10" s="80"/>
      <c r="S10" s="79" t="s">
        <v>62</v>
      </c>
      <c r="T10" s="80"/>
      <c r="U10" s="79">
        <v>2631118044</v>
      </c>
    </row>
    <row r="11" spans="3:29" s="26" customFormat="1" ht="21.75" customHeight="1" x14ac:dyDescent="0.25">
      <c r="C11" s="104" t="s">
        <v>122</v>
      </c>
      <c r="E11" s="27">
        <v>9</v>
      </c>
      <c r="G11" s="26" t="s">
        <v>62</v>
      </c>
      <c r="I11" s="27">
        <v>18</v>
      </c>
      <c r="K11" s="79">
        <v>3743409</v>
      </c>
      <c r="L11" s="80"/>
      <c r="M11" s="79">
        <v>0</v>
      </c>
      <c r="N11" s="80"/>
      <c r="O11" s="79">
        <v>3743409</v>
      </c>
      <c r="P11" s="80"/>
      <c r="Q11" s="79">
        <v>132289161</v>
      </c>
      <c r="R11" s="80"/>
      <c r="S11" s="79">
        <v>233252</v>
      </c>
      <c r="T11" s="80"/>
      <c r="U11" s="79">
        <v>132055909</v>
      </c>
    </row>
    <row r="12" spans="3:29" s="26" customFormat="1" ht="21.75" customHeight="1" x14ac:dyDescent="0.25">
      <c r="C12" s="104" t="s">
        <v>181</v>
      </c>
      <c r="E12" s="27" t="s">
        <v>62</v>
      </c>
      <c r="G12" s="26" t="s">
        <v>183</v>
      </c>
      <c r="I12" s="27">
        <v>18</v>
      </c>
      <c r="K12" s="79">
        <v>91596387</v>
      </c>
      <c r="L12" s="80"/>
      <c r="M12" s="79" t="s">
        <v>62</v>
      </c>
      <c r="N12" s="80"/>
      <c r="O12" s="79">
        <v>91596387</v>
      </c>
      <c r="P12" s="80"/>
      <c r="Q12" s="79">
        <v>103314978</v>
      </c>
      <c r="R12" s="80"/>
      <c r="S12" s="79" t="s">
        <v>62</v>
      </c>
      <c r="T12" s="80"/>
      <c r="U12" s="79">
        <v>103314978</v>
      </c>
    </row>
    <row r="13" spans="3:29" s="26" customFormat="1" ht="21.75" customHeight="1" x14ac:dyDescent="0.25">
      <c r="C13" s="104" t="s">
        <v>143</v>
      </c>
      <c r="E13" s="27">
        <v>9</v>
      </c>
      <c r="G13" s="26" t="s">
        <v>62</v>
      </c>
      <c r="I13" s="27">
        <v>18</v>
      </c>
      <c r="K13" s="79">
        <v>-69917807</v>
      </c>
      <c r="L13" s="80"/>
      <c r="M13" s="79">
        <v>0</v>
      </c>
      <c r="N13" s="80"/>
      <c r="O13" s="79">
        <v>-69917807</v>
      </c>
      <c r="P13" s="80"/>
      <c r="Q13" s="79">
        <v>43397244</v>
      </c>
      <c r="R13" s="80"/>
      <c r="S13" s="79">
        <v>200478</v>
      </c>
      <c r="T13" s="80"/>
      <c r="U13" s="79">
        <v>43196766</v>
      </c>
    </row>
    <row r="14" spans="3:29" s="26" customFormat="1" ht="21.75" customHeight="1" x14ac:dyDescent="0.25">
      <c r="C14" s="104" t="s">
        <v>144</v>
      </c>
      <c r="E14" s="27">
        <v>16</v>
      </c>
      <c r="G14" s="26" t="s">
        <v>62</v>
      </c>
      <c r="I14" s="27">
        <v>0</v>
      </c>
      <c r="K14" s="79">
        <v>243576</v>
      </c>
      <c r="L14" s="80"/>
      <c r="M14" s="79">
        <v>0</v>
      </c>
      <c r="N14" s="80"/>
      <c r="O14" s="79">
        <v>243576</v>
      </c>
      <c r="P14" s="80"/>
      <c r="Q14" s="79">
        <v>330069</v>
      </c>
      <c r="R14" s="80"/>
      <c r="S14" s="79">
        <v>0</v>
      </c>
      <c r="T14" s="80"/>
      <c r="U14" s="79">
        <v>330069</v>
      </c>
    </row>
    <row r="15" spans="3:29" s="26" customFormat="1" ht="21.75" customHeight="1" x14ac:dyDescent="0.25">
      <c r="C15" s="104" t="s">
        <v>140</v>
      </c>
      <c r="E15" s="27">
        <v>24</v>
      </c>
      <c r="G15" s="26" t="s">
        <v>62</v>
      </c>
      <c r="I15" s="27">
        <v>0</v>
      </c>
      <c r="K15" s="79">
        <v>29685</v>
      </c>
      <c r="L15" s="80"/>
      <c r="M15" s="79">
        <v>0</v>
      </c>
      <c r="N15" s="80"/>
      <c r="O15" s="79">
        <v>29685</v>
      </c>
      <c r="P15" s="80"/>
      <c r="Q15" s="79">
        <v>86439</v>
      </c>
      <c r="R15" s="80"/>
      <c r="S15" s="79">
        <v>0</v>
      </c>
      <c r="T15" s="80"/>
      <c r="U15" s="79">
        <v>86439</v>
      </c>
    </row>
    <row r="16" spans="3:29" s="26" customFormat="1" ht="21.75" customHeight="1" x14ac:dyDescent="0.25">
      <c r="C16" s="104" t="s">
        <v>134</v>
      </c>
      <c r="E16" s="27">
        <v>15</v>
      </c>
      <c r="G16" s="26" t="s">
        <v>62</v>
      </c>
      <c r="I16" s="27">
        <v>0</v>
      </c>
      <c r="K16" s="79">
        <v>1972574999</v>
      </c>
      <c r="L16" s="80"/>
      <c r="M16" s="79">
        <v>0</v>
      </c>
      <c r="N16" s="80"/>
      <c r="O16" s="79">
        <v>1972574999</v>
      </c>
      <c r="P16" s="80"/>
      <c r="Q16" s="79">
        <v>69108</v>
      </c>
      <c r="R16" s="80"/>
      <c r="S16" s="79">
        <v>0</v>
      </c>
      <c r="T16" s="80"/>
      <c r="U16" s="79">
        <v>69108</v>
      </c>
    </row>
    <row r="17" spans="3:21" s="26" customFormat="1" ht="21.75" customHeight="1" x14ac:dyDescent="0.25">
      <c r="C17" s="104" t="s">
        <v>122</v>
      </c>
      <c r="E17" s="27">
        <v>19</v>
      </c>
      <c r="G17" s="26" t="s">
        <v>62</v>
      </c>
      <c r="I17" s="27">
        <v>18</v>
      </c>
      <c r="K17" s="79">
        <v>30570</v>
      </c>
      <c r="L17" s="80"/>
      <c r="M17" s="79">
        <v>142</v>
      </c>
      <c r="N17" s="80"/>
      <c r="O17" s="79">
        <v>30428</v>
      </c>
      <c r="P17" s="80"/>
      <c r="Q17" s="79">
        <v>61144</v>
      </c>
      <c r="R17" s="80"/>
      <c r="S17" s="79">
        <v>201</v>
      </c>
      <c r="T17" s="80"/>
      <c r="U17" s="79">
        <v>60943</v>
      </c>
    </row>
    <row r="18" spans="3:21" s="26" customFormat="1" ht="21.75" customHeight="1" x14ac:dyDescent="0.25">
      <c r="C18" s="104" t="s">
        <v>122</v>
      </c>
      <c r="E18" s="27">
        <v>30</v>
      </c>
      <c r="G18" s="26" t="s">
        <v>62</v>
      </c>
      <c r="I18" s="27">
        <v>0</v>
      </c>
      <c r="K18" s="79">
        <v>5708</v>
      </c>
      <c r="L18" s="80"/>
      <c r="M18" s="79">
        <v>0</v>
      </c>
      <c r="N18" s="80"/>
      <c r="O18" s="79">
        <v>5708</v>
      </c>
      <c r="P18" s="80"/>
      <c r="Q18" s="79">
        <v>18154</v>
      </c>
      <c r="R18" s="80"/>
      <c r="S18" s="79">
        <v>0</v>
      </c>
      <c r="T18" s="80"/>
      <c r="U18" s="79">
        <v>18154</v>
      </c>
    </row>
    <row r="19" spans="3:21" s="26" customFormat="1" ht="21.75" customHeight="1" x14ac:dyDescent="0.25">
      <c r="C19" s="104" t="s">
        <v>137</v>
      </c>
      <c r="E19" s="27">
        <v>17</v>
      </c>
      <c r="G19" s="26" t="s">
        <v>62</v>
      </c>
      <c r="I19" s="27">
        <v>0</v>
      </c>
      <c r="K19" s="79">
        <v>1048</v>
      </c>
      <c r="L19" s="80"/>
      <c r="M19" s="79">
        <v>0</v>
      </c>
      <c r="N19" s="80"/>
      <c r="O19" s="79">
        <v>1048</v>
      </c>
      <c r="P19" s="80"/>
      <c r="Q19" s="79">
        <v>3052</v>
      </c>
      <c r="R19" s="80"/>
      <c r="S19" s="79">
        <v>0</v>
      </c>
      <c r="T19" s="80"/>
      <c r="U19" s="79">
        <v>3052</v>
      </c>
    </row>
    <row r="20" spans="3:21" s="26" customFormat="1" ht="21.75" customHeight="1" thickBot="1" x14ac:dyDescent="0.3">
      <c r="C20" s="165" t="s">
        <v>93</v>
      </c>
      <c r="D20" s="165"/>
      <c r="E20" s="165"/>
      <c r="F20" s="165"/>
      <c r="G20" s="165"/>
      <c r="H20" s="165"/>
      <c r="I20" s="165"/>
      <c r="K20" s="113">
        <f>SUM(K10:K19)</f>
        <v>2898529613</v>
      </c>
      <c r="L20" s="80"/>
      <c r="M20" s="113">
        <f>SUM(M10:M19)</f>
        <v>142</v>
      </c>
      <c r="N20" s="80"/>
      <c r="O20" s="113">
        <f>SUM(O10:O19)</f>
        <v>2898529471</v>
      </c>
      <c r="P20" s="80"/>
      <c r="Q20" s="113">
        <f>SUM(Q10:Q19)</f>
        <v>2910687393</v>
      </c>
      <c r="S20" s="32">
        <f>SUM(S10:S19)</f>
        <v>433931</v>
      </c>
      <c r="U20" s="113">
        <f>SUM(U10:U19)</f>
        <v>2910253462</v>
      </c>
    </row>
    <row r="21" spans="3:21" ht="21.75" customHeight="1" thickTop="1" x14ac:dyDescent="0.25"/>
    <row r="23" spans="3:21" ht="21.75" customHeight="1" x14ac:dyDescent="0.25">
      <c r="K23" s="52">
        <v>9</v>
      </c>
    </row>
  </sheetData>
  <sortState xmlns:xlrd2="http://schemas.microsoft.com/office/spreadsheetml/2017/richdata2" ref="C10:U19">
    <sortCondition descending="1" ref="U10:U19"/>
  </sortState>
  <mergeCells count="17">
    <mergeCell ref="C2:U2"/>
    <mergeCell ref="C3:U3"/>
    <mergeCell ref="C4:U4"/>
    <mergeCell ref="C20:I20"/>
    <mergeCell ref="S9"/>
    <mergeCell ref="U9"/>
    <mergeCell ref="Q8:U8"/>
    <mergeCell ref="K9"/>
    <mergeCell ref="M9"/>
    <mergeCell ref="O9"/>
    <mergeCell ref="K8:O8"/>
    <mergeCell ref="Q9"/>
    <mergeCell ref="C9"/>
    <mergeCell ref="E9"/>
    <mergeCell ref="G9"/>
    <mergeCell ref="I9"/>
    <mergeCell ref="C8:I8"/>
  </mergeCells>
  <printOptions horizontalCentered="1" verticalCentered="1"/>
  <pageMargins left="0.25" right="0.25" top="0.75" bottom="0.75" header="0.3" footer="0.3"/>
  <pageSetup paperSize="9" scale="71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B2:AB26"/>
  <sheetViews>
    <sheetView rightToLeft="1" view="pageBreakPreview" topLeftCell="A8" zoomScale="68" zoomScaleNormal="70" zoomScaleSheetLayoutView="68" workbookViewId="0">
      <selection activeCell="Q19" sqref="Q19"/>
    </sheetView>
  </sheetViews>
  <sheetFormatPr defaultRowHeight="21" x14ac:dyDescent="0.55000000000000004"/>
  <cols>
    <col min="1" max="1" width="7" style="4" customWidth="1"/>
    <col min="2" max="2" width="34.7109375" style="4" customWidth="1"/>
    <col min="3" max="3" width="1" style="4" customWidth="1"/>
    <col min="4" max="4" width="17.7109375" style="4" customWidth="1"/>
    <col min="5" max="5" width="1" style="4" customWidth="1"/>
    <col min="6" max="6" width="16.5703125" style="4" bestFit="1" customWidth="1"/>
    <col min="7" max="7" width="1" style="4" customWidth="1"/>
    <col min="8" max="8" width="17.5703125" style="4" bestFit="1" customWidth="1"/>
    <col min="9" max="9" width="1" style="4" customWidth="1"/>
    <col min="10" max="10" width="17" style="4" customWidth="1"/>
    <col min="11" max="11" width="1" style="4" customWidth="1"/>
    <col min="12" max="12" width="15" style="4" customWidth="1"/>
    <col min="13" max="13" width="1" style="4" customWidth="1"/>
    <col min="14" max="14" width="15.85546875" style="4" customWidth="1"/>
    <col min="15" max="15" width="1" style="4" customWidth="1"/>
    <col min="16" max="16" width="18.7109375" style="4" customWidth="1"/>
    <col min="17" max="17" width="1" style="4" customWidth="1"/>
    <col min="18" max="18" width="16.7109375" style="4" bestFit="1" customWidth="1"/>
    <col min="19" max="19" width="1" style="4" customWidth="1"/>
    <col min="20" max="20" width="16.7109375" style="4" bestFit="1" customWidth="1"/>
    <col min="21" max="21" width="1" style="4" customWidth="1"/>
    <col min="22" max="22" width="13.42578125" style="4" customWidth="1"/>
    <col min="23" max="23" width="1" style="4" customWidth="1"/>
    <col min="24" max="24" width="9.140625" style="4" customWidth="1"/>
    <col min="25" max="16384" width="9.140625" style="4"/>
  </cols>
  <sheetData>
    <row r="2" spans="2:28" ht="30" x14ac:dyDescent="0.55000000000000004">
      <c r="B2" s="144" t="s">
        <v>108</v>
      </c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4"/>
      <c r="P2" s="144"/>
      <c r="Q2" s="144"/>
      <c r="R2" s="144"/>
      <c r="S2" s="144"/>
      <c r="T2" s="144"/>
      <c r="U2" s="144"/>
      <c r="V2" s="144"/>
    </row>
    <row r="3" spans="2:28" ht="30" x14ac:dyDescent="0.55000000000000004">
      <c r="B3" s="144" t="s">
        <v>53</v>
      </c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144"/>
      <c r="R3" s="144"/>
      <c r="S3" s="144"/>
      <c r="T3" s="144"/>
      <c r="U3" s="144"/>
      <c r="V3" s="144"/>
    </row>
    <row r="4" spans="2:28" ht="30" x14ac:dyDescent="0.55000000000000004">
      <c r="B4" s="144" t="s">
        <v>186</v>
      </c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144"/>
      <c r="S4" s="144"/>
      <c r="T4" s="144"/>
      <c r="U4" s="144"/>
      <c r="V4" s="144"/>
    </row>
    <row r="7" spans="2:28" s="2" customFormat="1" ht="30" x14ac:dyDescent="0.55000000000000004">
      <c r="B7" s="11" t="s">
        <v>156</v>
      </c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</row>
    <row r="8" spans="2:28" ht="31.5" customHeight="1" x14ac:dyDescent="0.55000000000000004">
      <c r="B8" s="143" t="s">
        <v>1</v>
      </c>
      <c r="D8" s="144" t="s">
        <v>55</v>
      </c>
      <c r="E8" s="144" t="s">
        <v>55</v>
      </c>
      <c r="F8" s="144" t="s">
        <v>55</v>
      </c>
      <c r="G8" s="144" t="s">
        <v>55</v>
      </c>
      <c r="H8" s="144" t="s">
        <v>55</v>
      </c>
      <c r="I8" s="144" t="s">
        <v>55</v>
      </c>
      <c r="J8" s="144" t="s">
        <v>55</v>
      </c>
      <c r="K8" s="144" t="s">
        <v>55</v>
      </c>
      <c r="L8" s="144" t="s">
        <v>55</v>
      </c>
      <c r="N8" s="144" t="s">
        <v>56</v>
      </c>
      <c r="O8" s="144" t="s">
        <v>56</v>
      </c>
      <c r="P8" s="144" t="s">
        <v>56</v>
      </c>
      <c r="Q8" s="144" t="s">
        <v>56</v>
      </c>
      <c r="R8" s="144" t="s">
        <v>56</v>
      </c>
      <c r="S8" s="144" t="s">
        <v>56</v>
      </c>
      <c r="T8" s="144" t="s">
        <v>56</v>
      </c>
      <c r="U8" s="144" t="s">
        <v>56</v>
      </c>
      <c r="V8" s="144" t="s">
        <v>56</v>
      </c>
    </row>
    <row r="9" spans="2:28" s="36" customFormat="1" ht="55.5" customHeight="1" x14ac:dyDescent="0.25">
      <c r="B9" s="143" t="s">
        <v>1</v>
      </c>
      <c r="D9" s="169" t="s">
        <v>77</v>
      </c>
      <c r="E9" s="37"/>
      <c r="F9" s="169" t="s">
        <v>78</v>
      </c>
      <c r="G9" s="37"/>
      <c r="H9" s="169" t="s">
        <v>79</v>
      </c>
      <c r="I9" s="37"/>
      <c r="J9" s="169" t="s">
        <v>45</v>
      </c>
      <c r="K9" s="37"/>
      <c r="L9" s="169" t="s">
        <v>80</v>
      </c>
      <c r="N9" s="169" t="s">
        <v>77</v>
      </c>
      <c r="O9" s="37"/>
      <c r="P9" s="169" t="s">
        <v>78</v>
      </c>
      <c r="Q9" s="37"/>
      <c r="R9" s="169" t="s">
        <v>79</v>
      </c>
      <c r="S9" s="37"/>
      <c r="T9" s="169" t="s">
        <v>45</v>
      </c>
      <c r="U9" s="37"/>
      <c r="V9" s="169" t="s">
        <v>80</v>
      </c>
    </row>
    <row r="10" spans="2:28" x14ac:dyDescent="0.55000000000000004">
      <c r="B10" s="100" t="s">
        <v>15</v>
      </c>
      <c r="D10" s="70">
        <v>0</v>
      </c>
      <c r="E10" s="61"/>
      <c r="F10" s="70">
        <v>1259266307</v>
      </c>
      <c r="G10" s="61"/>
      <c r="H10" s="70">
        <v>0</v>
      </c>
      <c r="I10" s="61"/>
      <c r="J10" s="70">
        <v>1259266307</v>
      </c>
      <c r="K10" s="61"/>
      <c r="L10" s="35" t="s">
        <v>197</v>
      </c>
      <c r="M10" s="61"/>
      <c r="N10" s="70">
        <v>679138323</v>
      </c>
      <c r="O10" s="61"/>
      <c r="P10" s="70">
        <v>1911827279</v>
      </c>
      <c r="Q10" s="61"/>
      <c r="R10" s="70">
        <v>0</v>
      </c>
      <c r="S10" s="61"/>
      <c r="T10" s="70">
        <v>2590965602</v>
      </c>
      <c r="U10" s="61"/>
      <c r="V10" s="35">
        <v>0.1845</v>
      </c>
    </row>
    <row r="11" spans="2:28" x14ac:dyDescent="0.55000000000000004">
      <c r="B11" s="100" t="s">
        <v>69</v>
      </c>
      <c r="D11" s="70">
        <v>0</v>
      </c>
      <c r="E11" s="61"/>
      <c r="F11" s="70">
        <v>0</v>
      </c>
      <c r="G11" s="61"/>
      <c r="H11" s="70">
        <v>0</v>
      </c>
      <c r="I11" s="61"/>
      <c r="J11" s="70">
        <v>0</v>
      </c>
      <c r="K11" s="61"/>
      <c r="L11" s="35" t="s">
        <v>194</v>
      </c>
      <c r="M11" s="61"/>
      <c r="N11" s="70">
        <v>0</v>
      </c>
      <c r="O11" s="61"/>
      <c r="P11" s="70">
        <v>0</v>
      </c>
      <c r="Q11" s="61"/>
      <c r="R11" s="70">
        <v>1537685578</v>
      </c>
      <c r="S11" s="61"/>
      <c r="T11" s="70">
        <v>1537685578</v>
      </c>
      <c r="U11" s="61"/>
      <c r="V11" s="35">
        <v>0.1095</v>
      </c>
    </row>
    <row r="12" spans="2:28" x14ac:dyDescent="0.55000000000000004">
      <c r="B12" s="100" t="s">
        <v>16</v>
      </c>
      <c r="D12" s="70">
        <v>0</v>
      </c>
      <c r="E12" s="118"/>
      <c r="F12" s="70">
        <v>1730442</v>
      </c>
      <c r="G12" s="118"/>
      <c r="H12" s="70">
        <v>0</v>
      </c>
      <c r="I12" s="118"/>
      <c r="J12" s="70">
        <v>1730442</v>
      </c>
      <c r="K12" s="118"/>
      <c r="L12" s="35" t="s">
        <v>196</v>
      </c>
      <c r="M12" s="118"/>
      <c r="N12" s="70">
        <v>615262978</v>
      </c>
      <c r="O12" s="118"/>
      <c r="P12" s="70">
        <v>1842458</v>
      </c>
      <c r="Q12" s="118"/>
      <c r="R12" s="70">
        <v>119005911</v>
      </c>
      <c r="S12" s="118"/>
      <c r="T12" s="70">
        <v>736111347</v>
      </c>
      <c r="U12" s="118"/>
      <c r="V12" s="35">
        <v>5.2400000000000002E-2</v>
      </c>
    </row>
    <row r="13" spans="2:28" x14ac:dyDescent="0.55000000000000004">
      <c r="B13" s="100" t="s">
        <v>18</v>
      </c>
      <c r="D13" s="70">
        <v>0</v>
      </c>
      <c r="E13" s="140"/>
      <c r="F13" s="70">
        <v>-1529357217</v>
      </c>
      <c r="G13" s="140"/>
      <c r="H13" s="70">
        <v>0</v>
      </c>
      <c r="I13" s="140"/>
      <c r="J13" s="70">
        <v>-1529357217</v>
      </c>
      <c r="K13" s="140"/>
      <c r="L13" s="35" t="s">
        <v>200</v>
      </c>
      <c r="M13" s="140"/>
      <c r="N13" s="70">
        <v>0</v>
      </c>
      <c r="O13" s="140"/>
      <c r="P13" s="70">
        <v>567442548</v>
      </c>
      <c r="Q13" s="140"/>
      <c r="R13" s="70">
        <v>0</v>
      </c>
      <c r="S13" s="140"/>
      <c r="T13" s="70">
        <v>567442548</v>
      </c>
      <c r="U13" s="140"/>
      <c r="V13" s="35">
        <v>4.0399999999999998E-2</v>
      </c>
    </row>
    <row r="14" spans="2:28" x14ac:dyDescent="0.55000000000000004">
      <c r="B14" s="100" t="s">
        <v>168</v>
      </c>
      <c r="D14" s="70">
        <v>0</v>
      </c>
      <c r="E14" s="140"/>
      <c r="F14" s="70">
        <v>-663912564</v>
      </c>
      <c r="G14" s="140"/>
      <c r="H14" s="70">
        <v>0</v>
      </c>
      <c r="I14" s="140"/>
      <c r="J14" s="70">
        <v>-663912564</v>
      </c>
      <c r="K14" s="140"/>
      <c r="L14" s="35" t="s">
        <v>203</v>
      </c>
      <c r="M14" s="140"/>
      <c r="N14" s="70">
        <v>0</v>
      </c>
      <c r="O14" s="140"/>
      <c r="P14" s="70">
        <v>567196341</v>
      </c>
      <c r="Q14" s="140"/>
      <c r="R14" s="70">
        <v>0</v>
      </c>
      <c r="S14" s="140"/>
      <c r="T14" s="70">
        <v>567196341</v>
      </c>
      <c r="U14" s="140"/>
      <c r="V14" s="35">
        <v>4.0399999999999998E-2</v>
      </c>
    </row>
    <row r="15" spans="2:28" x14ac:dyDescent="0.55000000000000004">
      <c r="B15" s="100" t="s">
        <v>76</v>
      </c>
      <c r="D15" s="70">
        <v>0</v>
      </c>
      <c r="E15" s="140"/>
      <c r="F15" s="70">
        <v>0</v>
      </c>
      <c r="G15" s="140"/>
      <c r="H15" s="70">
        <v>0</v>
      </c>
      <c r="I15" s="140"/>
      <c r="J15" s="70">
        <v>0</v>
      </c>
      <c r="K15" s="140"/>
      <c r="L15" s="35" t="s">
        <v>194</v>
      </c>
      <c r="M15" s="140"/>
      <c r="N15" s="70">
        <v>0</v>
      </c>
      <c r="O15" s="140"/>
      <c r="P15" s="70">
        <v>0</v>
      </c>
      <c r="Q15" s="140"/>
      <c r="R15" s="70">
        <v>556717722</v>
      </c>
      <c r="S15" s="140"/>
      <c r="T15" s="70">
        <v>556717722</v>
      </c>
      <c r="U15" s="140"/>
      <c r="V15" s="35">
        <v>3.9600000000000003E-2</v>
      </c>
    </row>
    <row r="16" spans="2:28" x14ac:dyDescent="0.55000000000000004">
      <c r="B16" s="100" t="s">
        <v>189</v>
      </c>
      <c r="D16" s="70">
        <v>0</v>
      </c>
      <c r="E16" s="140"/>
      <c r="F16" s="70">
        <v>129810754</v>
      </c>
      <c r="G16" s="140"/>
      <c r="H16" s="70">
        <v>0</v>
      </c>
      <c r="I16" s="140"/>
      <c r="J16" s="70">
        <v>129810754</v>
      </c>
      <c r="K16" s="140"/>
      <c r="L16" s="35" t="s">
        <v>204</v>
      </c>
      <c r="M16" s="140"/>
      <c r="N16" s="70">
        <v>0</v>
      </c>
      <c r="O16" s="140"/>
      <c r="P16" s="70">
        <v>129810754</v>
      </c>
      <c r="Q16" s="140"/>
      <c r="R16" s="70">
        <v>0</v>
      </c>
      <c r="S16" s="140"/>
      <c r="T16" s="70">
        <v>129810754</v>
      </c>
      <c r="U16" s="140"/>
      <c r="V16" s="35">
        <v>9.1999999999999998E-3</v>
      </c>
    </row>
    <row r="17" spans="2:22" x14ac:dyDescent="0.55000000000000004">
      <c r="B17" s="100" t="s">
        <v>167</v>
      </c>
      <c r="D17" s="70">
        <v>0</v>
      </c>
      <c r="E17" s="140"/>
      <c r="F17" s="70">
        <v>0</v>
      </c>
      <c r="G17" s="140"/>
      <c r="H17" s="70">
        <v>0</v>
      </c>
      <c r="I17" s="140"/>
      <c r="J17" s="70">
        <v>0</v>
      </c>
      <c r="K17" s="140"/>
      <c r="L17" s="35" t="s">
        <v>194</v>
      </c>
      <c r="M17" s="140"/>
      <c r="N17" s="70">
        <v>0</v>
      </c>
      <c r="O17" s="140"/>
      <c r="P17" s="70">
        <v>0</v>
      </c>
      <c r="Q17" s="140"/>
      <c r="R17" s="70">
        <v>58151958</v>
      </c>
      <c r="S17" s="140"/>
      <c r="T17" s="70">
        <v>58151958</v>
      </c>
      <c r="U17" s="140"/>
      <c r="V17" s="35">
        <v>4.1000000000000003E-3</v>
      </c>
    </row>
    <row r="18" spans="2:22" x14ac:dyDescent="0.55000000000000004">
      <c r="B18" s="100" t="s">
        <v>14</v>
      </c>
      <c r="D18" s="70">
        <v>0</v>
      </c>
      <c r="E18" s="140"/>
      <c r="F18" s="70">
        <v>0</v>
      </c>
      <c r="G18" s="140"/>
      <c r="H18" s="70">
        <v>0</v>
      </c>
      <c r="I18" s="140"/>
      <c r="J18" s="70">
        <v>0</v>
      </c>
      <c r="K18" s="140"/>
      <c r="L18" s="35" t="s">
        <v>194</v>
      </c>
      <c r="M18" s="140"/>
      <c r="N18" s="70">
        <v>0</v>
      </c>
      <c r="O18" s="140"/>
      <c r="P18" s="70">
        <v>0</v>
      </c>
      <c r="Q18" s="140"/>
      <c r="R18" s="70">
        <v>14014199</v>
      </c>
      <c r="S18" s="140"/>
      <c r="T18" s="70">
        <v>14014199</v>
      </c>
      <c r="U18" s="140"/>
      <c r="V18" s="35">
        <v>1E-3</v>
      </c>
    </row>
    <row r="19" spans="2:22" x14ac:dyDescent="0.55000000000000004">
      <c r="B19" s="100" t="s">
        <v>13</v>
      </c>
      <c r="D19" s="70">
        <v>0</v>
      </c>
      <c r="E19" s="140"/>
      <c r="F19" s="70">
        <v>0</v>
      </c>
      <c r="G19" s="140"/>
      <c r="H19" s="70">
        <v>0</v>
      </c>
      <c r="I19" s="140"/>
      <c r="J19" s="70">
        <v>0</v>
      </c>
      <c r="K19" s="140"/>
      <c r="L19" s="35" t="s">
        <v>194</v>
      </c>
      <c r="M19" s="140"/>
      <c r="N19" s="70">
        <v>0</v>
      </c>
      <c r="O19" s="140"/>
      <c r="P19" s="70">
        <v>0</v>
      </c>
      <c r="Q19" s="140"/>
      <c r="R19" s="70">
        <v>-16807037</v>
      </c>
      <c r="S19" s="140"/>
      <c r="T19" s="70">
        <v>-16807037</v>
      </c>
      <c r="U19" s="140"/>
      <c r="V19" s="35">
        <v>-1.1999999999999999E-3</v>
      </c>
    </row>
    <row r="20" spans="2:22" x14ac:dyDescent="0.55000000000000004">
      <c r="B20" s="100" t="s">
        <v>190</v>
      </c>
      <c r="D20" s="70">
        <v>0</v>
      </c>
      <c r="E20" s="140"/>
      <c r="F20" s="70">
        <v>-206519390</v>
      </c>
      <c r="G20" s="140"/>
      <c r="H20" s="70">
        <v>0</v>
      </c>
      <c r="I20" s="140"/>
      <c r="J20" s="70">
        <v>-206519390</v>
      </c>
      <c r="K20" s="140"/>
      <c r="L20" s="35" t="s">
        <v>199</v>
      </c>
      <c r="M20" s="140"/>
      <c r="N20" s="70">
        <v>0</v>
      </c>
      <c r="O20" s="140"/>
      <c r="P20" s="70">
        <v>-206519390</v>
      </c>
      <c r="Q20" s="140"/>
      <c r="R20" s="70">
        <v>0</v>
      </c>
      <c r="S20" s="140"/>
      <c r="T20" s="70">
        <v>-206519390</v>
      </c>
      <c r="U20" s="140"/>
      <c r="V20" s="35">
        <v>-1.47E-2</v>
      </c>
    </row>
    <row r="21" spans="2:22" x14ac:dyDescent="0.55000000000000004">
      <c r="B21" s="100" t="s">
        <v>17</v>
      </c>
      <c r="D21" s="70">
        <v>0</v>
      </c>
      <c r="E21" s="140"/>
      <c r="F21" s="70">
        <v>-270406450</v>
      </c>
      <c r="G21" s="140"/>
      <c r="H21" s="70">
        <v>0</v>
      </c>
      <c r="I21" s="140"/>
      <c r="J21" s="70">
        <v>-270406450</v>
      </c>
      <c r="K21" s="140"/>
      <c r="L21" s="35" t="s">
        <v>201</v>
      </c>
      <c r="M21" s="140"/>
      <c r="N21" s="70">
        <v>0</v>
      </c>
      <c r="O21" s="140"/>
      <c r="P21" s="70">
        <v>-257376430</v>
      </c>
      <c r="Q21" s="140"/>
      <c r="R21" s="70">
        <v>0</v>
      </c>
      <c r="S21" s="140"/>
      <c r="T21" s="70">
        <v>-257376430</v>
      </c>
      <c r="U21" s="140"/>
      <c r="V21" s="35">
        <v>-1.83E-2</v>
      </c>
    </row>
    <row r="22" spans="2:22" x14ac:dyDescent="0.55000000000000004">
      <c r="B22" s="100" t="s">
        <v>188</v>
      </c>
      <c r="D22" s="70">
        <v>0</v>
      </c>
      <c r="E22" s="118"/>
      <c r="F22" s="70">
        <v>-375337691</v>
      </c>
      <c r="G22" s="118"/>
      <c r="H22" s="70">
        <v>0</v>
      </c>
      <c r="I22" s="118"/>
      <c r="J22" s="70">
        <v>-375337691</v>
      </c>
      <c r="K22" s="118"/>
      <c r="L22" s="35" t="s">
        <v>202</v>
      </c>
      <c r="M22" s="118"/>
      <c r="N22" s="70">
        <v>0</v>
      </c>
      <c r="O22" s="118"/>
      <c r="P22" s="70">
        <v>-375337691</v>
      </c>
      <c r="Q22" s="118"/>
      <c r="R22" s="70">
        <v>0</v>
      </c>
      <c r="S22" s="118"/>
      <c r="T22" s="70">
        <v>-375337691</v>
      </c>
      <c r="U22" s="118"/>
      <c r="V22" s="35">
        <v>-2.6700000000000002E-2</v>
      </c>
    </row>
    <row r="23" spans="2:22" x14ac:dyDescent="0.55000000000000004">
      <c r="B23" s="100" t="s">
        <v>180</v>
      </c>
      <c r="D23" s="70">
        <v>311283666</v>
      </c>
      <c r="E23" s="118"/>
      <c r="F23" s="70">
        <v>-1438589160</v>
      </c>
      <c r="G23" s="118"/>
      <c r="H23" s="70">
        <v>0</v>
      </c>
      <c r="I23" s="118"/>
      <c r="J23" s="70">
        <v>-1127305494</v>
      </c>
      <c r="K23" s="118"/>
      <c r="L23" s="35" t="s">
        <v>198</v>
      </c>
      <c r="M23" s="118"/>
      <c r="N23" s="70">
        <v>311283666</v>
      </c>
      <c r="O23" s="118"/>
      <c r="P23" s="70">
        <v>-1699994152</v>
      </c>
      <c r="Q23" s="118"/>
      <c r="R23" s="70">
        <v>0</v>
      </c>
      <c r="S23" s="118"/>
      <c r="T23" s="70">
        <v>-1388710486</v>
      </c>
      <c r="U23" s="118"/>
      <c r="V23" s="35">
        <v>-9.8900000000000002E-2</v>
      </c>
    </row>
    <row r="24" spans="2:22" ht="21.75" thickBot="1" x14ac:dyDescent="0.6">
      <c r="B24" s="106" t="s">
        <v>93</v>
      </c>
      <c r="D24" s="64">
        <f>SUM(D10:D23)</f>
        <v>311283666</v>
      </c>
      <c r="E24" s="61"/>
      <c r="F24" s="64">
        <f>SUM(F10:F23)</f>
        <v>-3093314969</v>
      </c>
      <c r="G24" s="61"/>
      <c r="H24" s="64">
        <f>SUM(H10:H23)</f>
        <v>0</v>
      </c>
      <c r="I24" s="61"/>
      <c r="J24" s="64">
        <f>SUM(J10:J23)</f>
        <v>-2782031303</v>
      </c>
      <c r="K24" s="61"/>
      <c r="L24" s="108">
        <f>SUM(L10:L23)</f>
        <v>0</v>
      </c>
      <c r="M24" s="61"/>
      <c r="N24" s="64">
        <f>SUM(N10:N23)</f>
        <v>1605684967</v>
      </c>
      <c r="O24" s="61"/>
      <c r="P24" s="64">
        <f>SUM(P10:P23)</f>
        <v>638891717</v>
      </c>
      <c r="Q24" s="61"/>
      <c r="R24" s="64">
        <f>SUM(R10:R23)</f>
        <v>2268768331</v>
      </c>
      <c r="S24" s="61"/>
      <c r="T24" s="64">
        <f>SUM(T10:T23)</f>
        <v>4513345015</v>
      </c>
      <c r="U24" s="61"/>
      <c r="V24" s="108">
        <f>SUM(V10:V23)</f>
        <v>0.32130000000000003</v>
      </c>
    </row>
    <row r="25" spans="2:22" ht="21.75" thickTop="1" x14ac:dyDescent="0.55000000000000004"/>
    <row r="26" spans="2:22" ht="30" x14ac:dyDescent="0.75">
      <c r="L26" s="50">
        <v>10</v>
      </c>
    </row>
  </sheetData>
  <sortState xmlns:xlrd2="http://schemas.microsoft.com/office/spreadsheetml/2017/richdata2" ref="B10:V23">
    <sortCondition descending="1" ref="T10:T23"/>
  </sortState>
  <mergeCells count="16">
    <mergeCell ref="B2:V2"/>
    <mergeCell ref="B3:V3"/>
    <mergeCell ref="B4:V4"/>
    <mergeCell ref="T9"/>
    <mergeCell ref="V9"/>
    <mergeCell ref="N8:V8"/>
    <mergeCell ref="L9"/>
    <mergeCell ref="D8:L8"/>
    <mergeCell ref="N9"/>
    <mergeCell ref="P9"/>
    <mergeCell ref="R9"/>
    <mergeCell ref="B8:B9"/>
    <mergeCell ref="D9"/>
    <mergeCell ref="F9"/>
    <mergeCell ref="H9"/>
    <mergeCell ref="J9"/>
  </mergeCells>
  <printOptions horizontalCentered="1" verticalCentered="1"/>
  <pageMargins left="0.25" right="0.25" top="0.75" bottom="0.75" header="0.3" footer="0.3"/>
  <pageSetup paperSize="9" scale="65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C2:AC14"/>
  <sheetViews>
    <sheetView rightToLeft="1" view="pageBreakPreview" zoomScale="85" zoomScaleNormal="85" zoomScaleSheetLayoutView="85" workbookViewId="0">
      <selection activeCell="Q19" sqref="Q19"/>
    </sheetView>
  </sheetViews>
  <sheetFormatPr defaultRowHeight="21" x14ac:dyDescent="0.55000000000000004"/>
  <cols>
    <col min="1" max="1" width="4.7109375" style="2" customWidth="1"/>
    <col min="2" max="2" width="6.42578125" style="2" customWidth="1"/>
    <col min="3" max="3" width="27.5703125" style="2" bestFit="1" customWidth="1"/>
    <col min="4" max="4" width="1" style="2" customWidth="1"/>
    <col min="5" max="5" width="15.85546875" style="2" bestFit="1" customWidth="1"/>
    <col min="6" max="6" width="1" style="2" customWidth="1"/>
    <col min="7" max="7" width="17.5703125" style="2" customWidth="1"/>
    <col min="8" max="8" width="1" style="2" customWidth="1"/>
    <col min="9" max="9" width="13.5703125" style="2" customWidth="1"/>
    <col min="10" max="10" width="1" style="2" customWidth="1"/>
    <col min="11" max="11" width="14.140625" style="2" customWidth="1"/>
    <col min="12" max="12" width="1" style="2" customWidth="1"/>
    <col min="13" max="13" width="15" style="2" customWidth="1"/>
    <col min="14" max="14" width="1" style="2" customWidth="1"/>
    <col min="15" max="15" width="15.85546875" style="2" customWidth="1"/>
    <col min="16" max="16" width="1" style="2" customWidth="1"/>
    <col min="17" max="17" width="15.7109375" style="2" customWidth="1"/>
    <col min="18" max="18" width="1" style="2" customWidth="1"/>
    <col min="19" max="19" width="13" style="2" customWidth="1"/>
    <col min="20" max="20" width="1" style="2" customWidth="1"/>
    <col min="21" max="21" width="15.7109375" style="2" bestFit="1" customWidth="1"/>
    <col min="22" max="22" width="1" style="2" customWidth="1"/>
    <col min="23" max="23" width="9.140625" style="2" customWidth="1"/>
    <col min="24" max="16384" width="9.140625" style="2"/>
  </cols>
  <sheetData>
    <row r="2" spans="3:29" ht="30" x14ac:dyDescent="0.55000000000000004">
      <c r="C2" s="142" t="s">
        <v>108</v>
      </c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  <c r="O2" s="142"/>
      <c r="P2" s="142"/>
      <c r="Q2" s="142"/>
      <c r="R2" s="142"/>
      <c r="S2" s="142"/>
      <c r="T2" s="142"/>
      <c r="U2" s="142"/>
    </row>
    <row r="3" spans="3:29" ht="30" x14ac:dyDescent="0.55000000000000004">
      <c r="C3" s="142" t="s">
        <v>53</v>
      </c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  <c r="O3" s="142"/>
      <c r="P3" s="142"/>
      <c r="Q3" s="142"/>
      <c r="R3" s="142"/>
      <c r="S3" s="142"/>
      <c r="T3" s="142"/>
      <c r="U3" s="142"/>
    </row>
    <row r="4" spans="3:29" ht="30" x14ac:dyDescent="0.55000000000000004">
      <c r="C4" s="142" t="s">
        <v>186</v>
      </c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  <c r="O4" s="142"/>
      <c r="P4" s="142"/>
      <c r="Q4" s="142"/>
      <c r="R4" s="142"/>
      <c r="S4" s="142"/>
      <c r="T4" s="142"/>
      <c r="U4" s="142"/>
    </row>
    <row r="6" spans="3:29" ht="30" x14ac:dyDescent="0.55000000000000004">
      <c r="C6" s="11" t="s">
        <v>157</v>
      </c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</row>
    <row r="7" spans="3:29" s="34" customFormat="1" ht="24" x14ac:dyDescent="0.6">
      <c r="C7" s="172" t="s">
        <v>1</v>
      </c>
      <c r="E7" s="171" t="s">
        <v>63</v>
      </c>
      <c r="F7" s="171" t="s">
        <v>63</v>
      </c>
      <c r="G7" s="171" t="s">
        <v>63</v>
      </c>
      <c r="H7" s="171" t="s">
        <v>63</v>
      </c>
      <c r="I7" s="171" t="s">
        <v>63</v>
      </c>
      <c r="K7" s="171" t="s">
        <v>55</v>
      </c>
      <c r="L7" s="171" t="s">
        <v>55</v>
      </c>
      <c r="M7" s="171" t="s">
        <v>55</v>
      </c>
      <c r="N7" s="171" t="s">
        <v>55</v>
      </c>
      <c r="O7" s="171" t="s">
        <v>55</v>
      </c>
      <c r="Q7" s="171" t="s">
        <v>56</v>
      </c>
      <c r="R7" s="171" t="s">
        <v>56</v>
      </c>
      <c r="S7" s="171" t="s">
        <v>56</v>
      </c>
      <c r="T7" s="171" t="s">
        <v>56</v>
      </c>
      <c r="U7" s="171" t="s">
        <v>56</v>
      </c>
    </row>
    <row r="8" spans="3:29" s="34" customFormat="1" ht="56.25" customHeight="1" x14ac:dyDescent="0.6">
      <c r="C8" s="172" t="s">
        <v>1</v>
      </c>
      <c r="E8" s="170" t="s">
        <v>64</v>
      </c>
      <c r="F8" s="51"/>
      <c r="G8" s="170" t="s">
        <v>65</v>
      </c>
      <c r="H8" s="51"/>
      <c r="I8" s="170" t="s">
        <v>66</v>
      </c>
      <c r="K8" s="170" t="s">
        <v>67</v>
      </c>
      <c r="L8" s="51"/>
      <c r="M8" s="170" t="s">
        <v>60</v>
      </c>
      <c r="N8" s="51"/>
      <c r="O8" s="170" t="s">
        <v>68</v>
      </c>
      <c r="Q8" s="170" t="s">
        <v>67</v>
      </c>
      <c r="R8" s="51"/>
      <c r="S8" s="170" t="s">
        <v>60</v>
      </c>
      <c r="T8" s="51"/>
      <c r="U8" s="170" t="s">
        <v>68</v>
      </c>
    </row>
    <row r="9" spans="3:29" s="4" customFormat="1" x14ac:dyDescent="0.55000000000000004">
      <c r="C9" s="38" t="s">
        <v>15</v>
      </c>
      <c r="E9" s="141" t="s">
        <v>185</v>
      </c>
      <c r="F9" s="61"/>
      <c r="G9" s="71">
        <v>354847</v>
      </c>
      <c r="H9" s="73"/>
      <c r="I9" s="71">
        <v>2180</v>
      </c>
      <c r="J9" s="73"/>
      <c r="K9" s="71">
        <v>0</v>
      </c>
      <c r="L9" s="73"/>
      <c r="M9" s="71">
        <v>0</v>
      </c>
      <c r="N9" s="73"/>
      <c r="O9" s="71">
        <v>0</v>
      </c>
      <c r="P9" s="73"/>
      <c r="Q9" s="71">
        <v>773566460</v>
      </c>
      <c r="R9" s="73"/>
      <c r="S9" s="71">
        <v>94428137</v>
      </c>
      <c r="T9" s="73"/>
      <c r="U9" s="71">
        <v>679138323</v>
      </c>
    </row>
    <row r="10" spans="3:29" s="4" customFormat="1" x14ac:dyDescent="0.55000000000000004">
      <c r="C10" s="30" t="s">
        <v>16</v>
      </c>
      <c r="E10" s="72" t="s">
        <v>184</v>
      </c>
      <c r="F10" s="140"/>
      <c r="G10" s="71">
        <v>206830</v>
      </c>
      <c r="H10" s="73"/>
      <c r="I10" s="71">
        <v>3370</v>
      </c>
      <c r="J10" s="73"/>
      <c r="K10" s="71">
        <v>0</v>
      </c>
      <c r="L10" s="73"/>
      <c r="M10" s="71">
        <v>0</v>
      </c>
      <c r="N10" s="73"/>
      <c r="O10" s="71">
        <v>0</v>
      </c>
      <c r="P10" s="73"/>
      <c r="Q10" s="71">
        <v>697017100</v>
      </c>
      <c r="R10" s="73"/>
      <c r="S10" s="71">
        <v>81754122</v>
      </c>
      <c r="T10" s="73"/>
      <c r="U10" s="71">
        <v>615262978</v>
      </c>
    </row>
    <row r="11" spans="3:29" s="4" customFormat="1" x14ac:dyDescent="0.55000000000000004">
      <c r="C11" s="30" t="s">
        <v>180</v>
      </c>
      <c r="E11" s="72" t="s">
        <v>195</v>
      </c>
      <c r="F11" s="140"/>
      <c r="G11" s="71">
        <v>540000</v>
      </c>
      <c r="H11" s="73"/>
      <c r="I11" s="71">
        <v>672</v>
      </c>
      <c r="J11" s="73"/>
      <c r="K11" s="71">
        <v>362880000</v>
      </c>
      <c r="L11" s="73"/>
      <c r="M11" s="71">
        <v>51596334</v>
      </c>
      <c r="N11" s="73"/>
      <c r="O11" s="71">
        <v>311283666</v>
      </c>
      <c r="P11" s="73"/>
      <c r="Q11" s="71">
        <v>362880000</v>
      </c>
      <c r="R11" s="73"/>
      <c r="S11" s="71">
        <v>51596334</v>
      </c>
      <c r="T11" s="73"/>
      <c r="U11" s="71">
        <v>311283666</v>
      </c>
    </row>
    <row r="12" spans="3:29" ht="21.75" thickBot="1" x14ac:dyDescent="0.6">
      <c r="C12" s="105" t="s">
        <v>93</v>
      </c>
      <c r="D12" s="60"/>
      <c r="E12" s="65"/>
      <c r="F12" s="65"/>
      <c r="G12" s="66">
        <f>SUM(G9:G11)</f>
        <v>1101677</v>
      </c>
      <c r="H12" s="65"/>
      <c r="I12" s="66">
        <f>SUM(I9:I11)</f>
        <v>6222</v>
      </c>
      <c r="J12" s="67"/>
      <c r="K12" s="66">
        <f>SUM(K9:K11)</f>
        <v>362880000</v>
      </c>
      <c r="L12" s="67"/>
      <c r="M12" s="66">
        <f>SUM(M9:M11)</f>
        <v>51596334</v>
      </c>
      <c r="N12" s="67"/>
      <c r="O12" s="66">
        <f>SUM(O9:O11)</f>
        <v>311283666</v>
      </c>
      <c r="P12" s="67"/>
      <c r="Q12" s="66">
        <f>SUM(Q9:Q11)</f>
        <v>1833463560</v>
      </c>
      <c r="R12" s="67"/>
      <c r="S12" s="66">
        <f>SUM(S9:S11)</f>
        <v>227778593</v>
      </c>
      <c r="T12" s="67"/>
      <c r="U12" s="66">
        <f>SUM(U9:U11)</f>
        <v>1605684967</v>
      </c>
    </row>
    <row r="13" spans="3:29" ht="21.75" thickTop="1" x14ac:dyDescent="0.55000000000000004"/>
    <row r="14" spans="3:29" ht="30" x14ac:dyDescent="0.75">
      <c r="K14" s="44">
        <v>11</v>
      </c>
    </row>
  </sheetData>
  <sortState xmlns:xlrd2="http://schemas.microsoft.com/office/spreadsheetml/2017/richdata2" ref="C9:U11">
    <sortCondition descending="1" ref="U9:U11"/>
  </sortState>
  <mergeCells count="16">
    <mergeCell ref="C2:U2"/>
    <mergeCell ref="C3:U3"/>
    <mergeCell ref="C4:U4"/>
    <mergeCell ref="S8"/>
    <mergeCell ref="U8"/>
    <mergeCell ref="Q7:U7"/>
    <mergeCell ref="K8"/>
    <mergeCell ref="M8"/>
    <mergeCell ref="O8"/>
    <mergeCell ref="K7:O7"/>
    <mergeCell ref="Q8"/>
    <mergeCell ref="C7:C8"/>
    <mergeCell ref="E8"/>
    <mergeCell ref="G8"/>
    <mergeCell ref="I8"/>
    <mergeCell ref="E7:I7"/>
  </mergeCells>
  <printOptions horizontalCentered="1" verticalCentered="1"/>
  <pageMargins left="0.25" right="0.25" top="0.75" bottom="0.75" header="0.3" footer="0.3"/>
  <pageSetup paperSize="9" scale="77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B2:AB29"/>
  <sheetViews>
    <sheetView rightToLeft="1" view="pageBreakPreview" topLeftCell="A13" zoomScale="85" zoomScaleNormal="100" zoomScaleSheetLayoutView="85" workbookViewId="0">
      <selection activeCell="Q19" sqref="Q19"/>
    </sheetView>
  </sheetViews>
  <sheetFormatPr defaultRowHeight="21" x14ac:dyDescent="0.55000000000000004"/>
  <cols>
    <col min="1" max="1" width="5.7109375" style="4" customWidth="1"/>
    <col min="2" max="2" width="33.5703125" style="4" customWidth="1"/>
    <col min="3" max="3" width="1" style="4" customWidth="1"/>
    <col min="4" max="4" width="11.28515625" style="4" bestFit="1" customWidth="1"/>
    <col min="5" max="5" width="1" style="4" customWidth="1"/>
    <col min="6" max="6" width="16.5703125" style="4" bestFit="1" customWidth="1"/>
    <col min="7" max="7" width="1" style="4" customWidth="1"/>
    <col min="8" max="8" width="17.5703125" style="4" bestFit="1" customWidth="1"/>
    <col min="9" max="9" width="1" style="4" customWidth="1"/>
    <col min="10" max="10" width="20" style="4" customWidth="1"/>
    <col min="11" max="11" width="1" style="4" customWidth="1"/>
    <col min="12" max="12" width="11.28515625" style="4" bestFit="1" customWidth="1"/>
    <col min="13" max="13" width="1" style="4" customWidth="1"/>
    <col min="14" max="14" width="16.5703125" style="4" bestFit="1" customWidth="1"/>
    <col min="15" max="15" width="1" style="4" customWidth="1"/>
    <col min="16" max="16" width="17.140625" style="4" customWidth="1"/>
    <col min="17" max="17" width="1" style="4" customWidth="1"/>
    <col min="18" max="18" width="20.7109375" style="4" bestFit="1" customWidth="1"/>
    <col min="19" max="19" width="1" style="4" customWidth="1"/>
    <col min="20" max="20" width="9.140625" style="4" customWidth="1"/>
    <col min="21" max="16384" width="9.140625" style="4"/>
  </cols>
  <sheetData>
    <row r="2" spans="2:28" ht="30" x14ac:dyDescent="0.55000000000000004">
      <c r="B2" s="144" t="s">
        <v>108</v>
      </c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4"/>
      <c r="P2" s="144"/>
      <c r="Q2" s="144"/>
      <c r="R2" s="144"/>
    </row>
    <row r="3" spans="2:28" ht="30" x14ac:dyDescent="0.55000000000000004">
      <c r="B3" s="144" t="s">
        <v>53</v>
      </c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144"/>
      <c r="R3" s="144"/>
    </row>
    <row r="4" spans="2:28" ht="30" x14ac:dyDescent="0.55000000000000004">
      <c r="B4" s="144" t="s">
        <v>186</v>
      </c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144"/>
    </row>
    <row r="5" spans="2:28" ht="61.5" customHeight="1" x14ac:dyDescent="0.55000000000000004"/>
    <row r="6" spans="2:28" s="2" customFormat="1" ht="30" x14ac:dyDescent="0.55000000000000004">
      <c r="B6" s="11" t="s">
        <v>158</v>
      </c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</row>
    <row r="7" spans="2:28" s="2" customFormat="1" ht="34.5" customHeight="1" x14ac:dyDescent="0.55000000000000004">
      <c r="B7" s="11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</row>
    <row r="8" spans="2:28" x14ac:dyDescent="0.55000000000000004">
      <c r="B8" s="143" t="s">
        <v>1</v>
      </c>
      <c r="D8" s="144" t="s">
        <v>55</v>
      </c>
      <c r="E8" s="144" t="s">
        <v>55</v>
      </c>
      <c r="F8" s="144" t="s">
        <v>55</v>
      </c>
      <c r="G8" s="144" t="s">
        <v>55</v>
      </c>
      <c r="H8" s="144" t="s">
        <v>55</v>
      </c>
      <c r="I8" s="144" t="s">
        <v>55</v>
      </c>
      <c r="J8" s="144" t="s">
        <v>55</v>
      </c>
      <c r="L8" s="144" t="s">
        <v>56</v>
      </c>
      <c r="M8" s="144" t="s">
        <v>56</v>
      </c>
      <c r="N8" s="144" t="s">
        <v>56</v>
      </c>
      <c r="O8" s="144" t="s">
        <v>56</v>
      </c>
      <c r="P8" s="144" t="s">
        <v>56</v>
      </c>
      <c r="Q8" s="144" t="s">
        <v>56</v>
      </c>
      <c r="R8" s="144" t="s">
        <v>56</v>
      </c>
    </row>
    <row r="9" spans="2:28" ht="73.5" customHeight="1" x14ac:dyDescent="0.65">
      <c r="B9" s="143" t="s">
        <v>1</v>
      </c>
      <c r="D9" s="147" t="s">
        <v>5</v>
      </c>
      <c r="E9" s="42"/>
      <c r="F9" s="147" t="s">
        <v>72</v>
      </c>
      <c r="G9" s="42"/>
      <c r="H9" s="147" t="s">
        <v>73</v>
      </c>
      <c r="I9" s="42"/>
      <c r="J9" s="147" t="s">
        <v>74</v>
      </c>
      <c r="K9" s="33"/>
      <c r="L9" s="147" t="s">
        <v>5</v>
      </c>
      <c r="M9" s="42"/>
      <c r="N9" s="147" t="s">
        <v>72</v>
      </c>
      <c r="O9" s="42"/>
      <c r="P9" s="147" t="s">
        <v>73</v>
      </c>
      <c r="Q9" s="42"/>
      <c r="R9" s="107" t="s">
        <v>74</v>
      </c>
    </row>
    <row r="10" spans="2:28" ht="21.75" customHeight="1" x14ac:dyDescent="0.55000000000000004">
      <c r="B10" s="98" t="s">
        <v>116</v>
      </c>
      <c r="D10" s="71">
        <v>59500</v>
      </c>
      <c r="E10" s="61"/>
      <c r="F10" s="71">
        <v>59489215625</v>
      </c>
      <c r="G10" s="61"/>
      <c r="H10" s="71">
        <v>56514754843</v>
      </c>
      <c r="I10" s="61"/>
      <c r="J10" s="71">
        <v>2974460782</v>
      </c>
      <c r="K10" s="61"/>
      <c r="L10" s="71">
        <v>59500</v>
      </c>
      <c r="M10" s="61"/>
      <c r="N10" s="71">
        <v>59489215625</v>
      </c>
      <c r="O10" s="61"/>
      <c r="P10" s="71">
        <v>56514754842</v>
      </c>
      <c r="Q10" s="61"/>
      <c r="R10" s="71">
        <v>2974460783</v>
      </c>
    </row>
    <row r="11" spans="2:28" ht="21.75" customHeight="1" x14ac:dyDescent="0.55000000000000004">
      <c r="B11" s="99" t="s">
        <v>15</v>
      </c>
      <c r="D11" s="73">
        <v>354847</v>
      </c>
      <c r="E11" s="61"/>
      <c r="F11" s="73">
        <v>7580289340</v>
      </c>
      <c r="G11" s="61"/>
      <c r="H11" s="73">
        <v>6321023033</v>
      </c>
      <c r="I11" s="61"/>
      <c r="J11" s="73">
        <v>1259266307</v>
      </c>
      <c r="K11" s="61"/>
      <c r="L11" s="73">
        <v>354847</v>
      </c>
      <c r="M11" s="61"/>
      <c r="N11" s="73">
        <v>7580289340</v>
      </c>
      <c r="O11" s="61"/>
      <c r="P11" s="73">
        <v>5668462061</v>
      </c>
      <c r="Q11" s="61"/>
      <c r="R11" s="73">
        <v>1911827279</v>
      </c>
    </row>
    <row r="12" spans="2:28" ht="21.75" customHeight="1" x14ac:dyDescent="0.55000000000000004">
      <c r="B12" s="99" t="s">
        <v>18</v>
      </c>
      <c r="D12" s="73">
        <v>250368</v>
      </c>
      <c r="E12" s="61"/>
      <c r="F12" s="73">
        <v>7697806140</v>
      </c>
      <c r="G12" s="61"/>
      <c r="H12" s="73">
        <v>9227163358</v>
      </c>
      <c r="I12" s="61"/>
      <c r="J12" s="73">
        <v>-1529357217</v>
      </c>
      <c r="K12" s="61"/>
      <c r="L12" s="73">
        <v>250368</v>
      </c>
      <c r="M12" s="61"/>
      <c r="N12" s="73">
        <v>7697806140</v>
      </c>
      <c r="O12" s="61"/>
      <c r="P12" s="73">
        <v>7130363592</v>
      </c>
      <c r="Q12" s="61"/>
      <c r="R12" s="73">
        <v>567442548</v>
      </c>
    </row>
    <row r="13" spans="2:28" ht="21.75" customHeight="1" x14ac:dyDescent="0.55000000000000004">
      <c r="B13" s="99" t="s">
        <v>168</v>
      </c>
      <c r="D13" s="73">
        <v>38763</v>
      </c>
      <c r="E13" s="61"/>
      <c r="F13" s="73">
        <v>3205892364</v>
      </c>
      <c r="G13" s="61"/>
      <c r="H13" s="73">
        <v>3869804929</v>
      </c>
      <c r="I13" s="61"/>
      <c r="J13" s="73">
        <v>-663912564</v>
      </c>
      <c r="K13" s="61"/>
      <c r="L13" s="73">
        <v>38763</v>
      </c>
      <c r="M13" s="61"/>
      <c r="N13" s="73">
        <v>3205892364</v>
      </c>
      <c r="O13" s="61"/>
      <c r="P13" s="73">
        <v>2638696023</v>
      </c>
      <c r="Q13" s="61"/>
      <c r="R13" s="73">
        <v>567196341</v>
      </c>
    </row>
    <row r="14" spans="2:28" ht="21.75" customHeight="1" x14ac:dyDescent="0.55000000000000004">
      <c r="B14" s="100" t="s">
        <v>171</v>
      </c>
      <c r="D14" s="70">
        <v>17300</v>
      </c>
      <c r="E14" s="61"/>
      <c r="F14" s="70">
        <v>10317752568</v>
      </c>
      <c r="G14" s="61"/>
      <c r="H14" s="70">
        <v>10185327774</v>
      </c>
      <c r="I14" s="61"/>
      <c r="J14" s="70">
        <v>132424794</v>
      </c>
      <c r="K14" s="61"/>
      <c r="L14" s="70">
        <v>17300</v>
      </c>
      <c r="M14" s="61"/>
      <c r="N14" s="70">
        <v>10317752568</v>
      </c>
      <c r="O14" s="61"/>
      <c r="P14" s="70">
        <v>9819083968</v>
      </c>
      <c r="Q14" s="61"/>
      <c r="R14" s="70">
        <v>498668600</v>
      </c>
    </row>
    <row r="15" spans="2:28" ht="21.75" customHeight="1" x14ac:dyDescent="0.55000000000000004">
      <c r="B15" s="100" t="s">
        <v>112</v>
      </c>
      <c r="D15" s="70">
        <v>13000</v>
      </c>
      <c r="E15" s="61"/>
      <c r="F15" s="70">
        <v>8022275698</v>
      </c>
      <c r="G15" s="61"/>
      <c r="H15" s="70">
        <v>7900006864</v>
      </c>
      <c r="I15" s="61"/>
      <c r="J15" s="70">
        <v>122268834</v>
      </c>
      <c r="K15" s="61"/>
      <c r="L15" s="70">
        <v>13000</v>
      </c>
      <c r="M15" s="61"/>
      <c r="N15" s="70">
        <v>8022275698</v>
      </c>
      <c r="O15" s="61"/>
      <c r="P15" s="70">
        <v>7622598153</v>
      </c>
      <c r="Q15" s="61"/>
      <c r="R15" s="70">
        <v>399677545</v>
      </c>
    </row>
    <row r="16" spans="2:28" ht="21.75" customHeight="1" x14ac:dyDescent="0.55000000000000004">
      <c r="B16" s="99" t="s">
        <v>170</v>
      </c>
      <c r="D16" s="73">
        <v>10360</v>
      </c>
      <c r="E16" s="61"/>
      <c r="F16" s="73">
        <v>6079389110</v>
      </c>
      <c r="G16" s="61"/>
      <c r="H16" s="73">
        <v>5979868272</v>
      </c>
      <c r="I16" s="61"/>
      <c r="J16" s="73">
        <v>99520838</v>
      </c>
      <c r="K16" s="61"/>
      <c r="L16" s="73">
        <v>10360</v>
      </c>
      <c r="M16" s="61"/>
      <c r="N16" s="73">
        <v>6079389110</v>
      </c>
      <c r="O16" s="61"/>
      <c r="P16" s="73">
        <v>5767091725</v>
      </c>
      <c r="Q16" s="61"/>
      <c r="R16" s="73">
        <v>312297385</v>
      </c>
    </row>
    <row r="17" spans="2:18" ht="21.75" customHeight="1" x14ac:dyDescent="0.55000000000000004">
      <c r="B17" s="100" t="s">
        <v>110</v>
      </c>
      <c r="D17" s="70">
        <v>10501</v>
      </c>
      <c r="E17" s="61"/>
      <c r="F17" s="70">
        <v>6377571295</v>
      </c>
      <c r="G17" s="61"/>
      <c r="H17" s="70">
        <v>6281116094</v>
      </c>
      <c r="I17" s="61"/>
      <c r="J17" s="70">
        <v>96455201</v>
      </c>
      <c r="K17" s="61"/>
      <c r="L17" s="70">
        <v>10501</v>
      </c>
      <c r="M17" s="61"/>
      <c r="N17" s="70">
        <v>6377571295</v>
      </c>
      <c r="O17" s="61"/>
      <c r="P17" s="70">
        <v>6068582879</v>
      </c>
      <c r="Q17" s="61"/>
      <c r="R17" s="70">
        <v>308988416</v>
      </c>
    </row>
    <row r="18" spans="2:18" ht="21.75" customHeight="1" x14ac:dyDescent="0.55000000000000004">
      <c r="B18" s="100" t="s">
        <v>114</v>
      </c>
      <c r="D18" s="70">
        <v>5000</v>
      </c>
      <c r="E18" s="61"/>
      <c r="F18" s="70">
        <v>2999756195</v>
      </c>
      <c r="G18" s="61"/>
      <c r="H18" s="70">
        <v>2955414234</v>
      </c>
      <c r="I18" s="61"/>
      <c r="J18" s="70">
        <v>44341961</v>
      </c>
      <c r="K18" s="61"/>
      <c r="L18" s="70">
        <v>5000</v>
      </c>
      <c r="M18" s="61"/>
      <c r="N18" s="70">
        <v>2999756195</v>
      </c>
      <c r="O18" s="61"/>
      <c r="P18" s="70">
        <v>2851383093</v>
      </c>
      <c r="Q18" s="61"/>
      <c r="R18" s="70">
        <v>148373102</v>
      </c>
    </row>
    <row r="19" spans="2:18" ht="21.75" customHeight="1" x14ac:dyDescent="0.55000000000000004">
      <c r="B19" s="100" t="s">
        <v>189</v>
      </c>
      <c r="D19" s="70">
        <v>75000</v>
      </c>
      <c r="E19" s="61"/>
      <c r="F19" s="70">
        <v>4163826937</v>
      </c>
      <c r="G19" s="61"/>
      <c r="H19" s="70">
        <v>4034016183</v>
      </c>
      <c r="I19" s="61"/>
      <c r="J19" s="70">
        <v>129810754</v>
      </c>
      <c r="K19" s="61"/>
      <c r="L19" s="70">
        <v>75000</v>
      </c>
      <c r="M19" s="61"/>
      <c r="N19" s="70">
        <v>4163826937</v>
      </c>
      <c r="O19" s="61"/>
      <c r="P19" s="70">
        <v>4034016183</v>
      </c>
      <c r="Q19" s="61"/>
      <c r="R19" s="70">
        <v>129810754</v>
      </c>
    </row>
    <row r="20" spans="2:18" ht="21.75" customHeight="1" x14ac:dyDescent="0.55000000000000004">
      <c r="B20" s="100" t="s">
        <v>191</v>
      </c>
      <c r="D20" s="70">
        <v>1900</v>
      </c>
      <c r="E20" s="140"/>
      <c r="F20" s="70">
        <v>1893405757</v>
      </c>
      <c r="G20" s="140"/>
      <c r="H20" s="70">
        <v>1881720995</v>
      </c>
      <c r="I20" s="140"/>
      <c r="J20" s="70">
        <v>11684762</v>
      </c>
      <c r="K20" s="140"/>
      <c r="L20" s="70">
        <v>1900</v>
      </c>
      <c r="M20" s="140"/>
      <c r="N20" s="70">
        <v>1893405757</v>
      </c>
      <c r="O20" s="140"/>
      <c r="P20" s="70">
        <v>1881720995</v>
      </c>
      <c r="Q20" s="140"/>
      <c r="R20" s="70">
        <v>11684762</v>
      </c>
    </row>
    <row r="21" spans="2:18" ht="21.75" customHeight="1" x14ac:dyDescent="0.55000000000000004">
      <c r="B21" s="100" t="s">
        <v>16</v>
      </c>
      <c r="D21" s="70">
        <v>1024</v>
      </c>
      <c r="E21" s="140"/>
      <c r="F21" s="70">
        <v>23747774</v>
      </c>
      <c r="G21" s="140"/>
      <c r="H21" s="70">
        <v>22017332</v>
      </c>
      <c r="I21" s="140"/>
      <c r="J21" s="70">
        <v>1730442</v>
      </c>
      <c r="K21" s="140"/>
      <c r="L21" s="70">
        <v>1024</v>
      </c>
      <c r="M21" s="140"/>
      <c r="N21" s="70">
        <v>23747774</v>
      </c>
      <c r="O21" s="140"/>
      <c r="P21" s="70">
        <v>21905316</v>
      </c>
      <c r="Q21" s="140"/>
      <c r="R21" s="70">
        <v>1842458</v>
      </c>
    </row>
    <row r="22" spans="2:18" ht="21.75" customHeight="1" x14ac:dyDescent="0.55000000000000004">
      <c r="B22" s="100" t="s">
        <v>181</v>
      </c>
      <c r="D22" s="70">
        <v>5850</v>
      </c>
      <c r="E22" s="140"/>
      <c r="F22" s="70">
        <v>5675226178</v>
      </c>
      <c r="G22" s="140"/>
      <c r="H22" s="70">
        <v>5731902404</v>
      </c>
      <c r="I22" s="140"/>
      <c r="J22" s="70">
        <v>-56676225</v>
      </c>
      <c r="K22" s="140"/>
      <c r="L22" s="70">
        <v>5850</v>
      </c>
      <c r="M22" s="140"/>
      <c r="N22" s="70">
        <v>5675226178</v>
      </c>
      <c r="O22" s="140"/>
      <c r="P22" s="70">
        <v>5734039105</v>
      </c>
      <c r="Q22" s="140"/>
      <c r="R22" s="70">
        <v>-58812926</v>
      </c>
    </row>
    <row r="23" spans="2:18" ht="21.75" customHeight="1" x14ac:dyDescent="0.55000000000000004">
      <c r="B23" s="100" t="s">
        <v>190</v>
      </c>
      <c r="D23" s="70">
        <v>90000</v>
      </c>
      <c r="E23" s="140"/>
      <c r="F23" s="70">
        <v>5761513800</v>
      </c>
      <c r="G23" s="140"/>
      <c r="H23" s="70">
        <v>5968033190</v>
      </c>
      <c r="I23" s="140"/>
      <c r="J23" s="70">
        <v>-206519390</v>
      </c>
      <c r="K23" s="140"/>
      <c r="L23" s="70">
        <v>90000</v>
      </c>
      <c r="M23" s="140"/>
      <c r="N23" s="70">
        <v>5761513800</v>
      </c>
      <c r="O23" s="140"/>
      <c r="P23" s="70">
        <v>5968033190</v>
      </c>
      <c r="Q23" s="140"/>
      <c r="R23" s="70">
        <v>-206519390</v>
      </c>
    </row>
    <row r="24" spans="2:18" ht="21" customHeight="1" x14ac:dyDescent="0.55000000000000004">
      <c r="B24" s="99" t="s">
        <v>17</v>
      </c>
      <c r="D24" s="73">
        <v>465000</v>
      </c>
      <c r="E24" s="61"/>
      <c r="F24" s="73">
        <v>5338794037</v>
      </c>
      <c r="G24" s="61"/>
      <c r="H24" s="73">
        <v>5609200488</v>
      </c>
      <c r="I24" s="61"/>
      <c r="J24" s="73">
        <v>-270406450</v>
      </c>
      <c r="K24" s="61"/>
      <c r="L24" s="73">
        <v>465000</v>
      </c>
      <c r="M24" s="61"/>
      <c r="N24" s="73">
        <v>5338794037</v>
      </c>
      <c r="O24" s="61"/>
      <c r="P24" s="73">
        <v>5596170468</v>
      </c>
      <c r="Q24" s="61"/>
      <c r="R24" s="73">
        <v>-257376430</v>
      </c>
    </row>
    <row r="25" spans="2:18" ht="21" customHeight="1" x14ac:dyDescent="0.55000000000000004">
      <c r="B25" s="99" t="s">
        <v>188</v>
      </c>
      <c r="D25" s="73">
        <v>350000</v>
      </c>
      <c r="E25" s="118"/>
      <c r="F25" s="73">
        <v>3625300350</v>
      </c>
      <c r="G25" s="118"/>
      <c r="H25" s="73">
        <v>4000638041</v>
      </c>
      <c r="I25" s="118"/>
      <c r="J25" s="73">
        <v>-375337691</v>
      </c>
      <c r="K25" s="118"/>
      <c r="L25" s="73">
        <v>350000</v>
      </c>
      <c r="M25" s="118"/>
      <c r="N25" s="73">
        <v>3625300350</v>
      </c>
      <c r="O25" s="118"/>
      <c r="P25" s="73">
        <v>4000638041</v>
      </c>
      <c r="Q25" s="118"/>
      <c r="R25" s="73">
        <v>-375337691</v>
      </c>
    </row>
    <row r="26" spans="2:18" ht="21" customHeight="1" x14ac:dyDescent="0.55000000000000004">
      <c r="B26" s="99" t="s">
        <v>180</v>
      </c>
      <c r="D26" s="73">
        <v>540000</v>
      </c>
      <c r="E26" s="118"/>
      <c r="F26" s="73">
        <v>4326503220</v>
      </c>
      <c r="G26" s="118"/>
      <c r="H26" s="73">
        <v>5765092380</v>
      </c>
      <c r="I26" s="118"/>
      <c r="J26" s="73">
        <v>-1438589160</v>
      </c>
      <c r="K26" s="118"/>
      <c r="L26" s="73">
        <v>540000</v>
      </c>
      <c r="M26" s="118"/>
      <c r="N26" s="73">
        <v>4326503220</v>
      </c>
      <c r="O26" s="118"/>
      <c r="P26" s="73">
        <v>6026497372</v>
      </c>
      <c r="Q26" s="118"/>
      <c r="R26" s="73">
        <v>-1699994152</v>
      </c>
    </row>
    <row r="27" spans="2:18" ht="42.75" thickBot="1" x14ac:dyDescent="0.6">
      <c r="B27" s="39" t="s">
        <v>93</v>
      </c>
      <c r="D27" s="64">
        <f>SUM(D10:D26)</f>
        <v>2288413</v>
      </c>
      <c r="E27" s="61"/>
      <c r="F27" s="64">
        <f>SUM(F10:F26)</f>
        <v>142578266388</v>
      </c>
      <c r="G27" s="61"/>
      <c r="H27" s="64">
        <f>SUM(H10:H26)</f>
        <v>142247100414</v>
      </c>
      <c r="I27" s="61"/>
      <c r="J27" s="64">
        <f>SUM(J10:J26)</f>
        <v>331165978</v>
      </c>
      <c r="K27" s="61"/>
      <c r="L27" s="64">
        <f>SUM(L10:L26)</f>
        <v>2288413</v>
      </c>
      <c r="M27" s="61"/>
      <c r="N27" s="64">
        <f>SUM(N10:N26)</f>
        <v>142578266388</v>
      </c>
      <c r="O27" s="61"/>
      <c r="P27" s="64">
        <f>SUM(P10:P26)</f>
        <v>137344037006</v>
      </c>
      <c r="Q27" s="61"/>
      <c r="R27" s="64">
        <f>SUM(R10:R26)</f>
        <v>5234229384</v>
      </c>
    </row>
    <row r="28" spans="2:18" ht="21.75" thickTop="1" x14ac:dyDescent="0.55000000000000004"/>
    <row r="29" spans="2:18" ht="30" x14ac:dyDescent="0.75">
      <c r="J29" s="50">
        <v>12</v>
      </c>
    </row>
  </sheetData>
  <sortState xmlns:xlrd2="http://schemas.microsoft.com/office/spreadsheetml/2017/richdata2" ref="B10:R26">
    <sortCondition descending="1" ref="R10:R26"/>
  </sortState>
  <mergeCells count="13">
    <mergeCell ref="B2:R2"/>
    <mergeCell ref="B3:R3"/>
    <mergeCell ref="B4:R4"/>
    <mergeCell ref="L9"/>
    <mergeCell ref="N9"/>
    <mergeCell ref="P9"/>
    <mergeCell ref="L8:R8"/>
    <mergeCell ref="B8:B9"/>
    <mergeCell ref="D9"/>
    <mergeCell ref="F9"/>
    <mergeCell ref="H9"/>
    <mergeCell ref="J9"/>
    <mergeCell ref="D8:J8"/>
  </mergeCells>
  <printOptions horizontalCentered="1" verticalCentered="1"/>
  <pageMargins left="0.25" right="0.25" top="0.75" bottom="0.75" header="0.3" footer="0.3"/>
  <pageSetup paperSize="9" scale="63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B2:AB21"/>
  <sheetViews>
    <sheetView rightToLeft="1" view="pageBreakPreview" topLeftCell="E1" zoomScale="85" zoomScaleNormal="100" zoomScaleSheetLayoutView="85" workbookViewId="0">
      <selection activeCell="Q19" sqref="Q19"/>
    </sheetView>
  </sheetViews>
  <sheetFormatPr defaultRowHeight="21" x14ac:dyDescent="0.55000000000000004"/>
  <cols>
    <col min="1" max="1" width="6" style="2" customWidth="1"/>
    <col min="2" max="2" width="28.85546875" style="2" bestFit="1" customWidth="1"/>
    <col min="3" max="3" width="1" style="2" customWidth="1"/>
    <col min="4" max="4" width="12" style="2" bestFit="1" customWidth="1"/>
    <col min="5" max="5" width="1" style="2" customWidth="1"/>
    <col min="6" max="6" width="17.28515625" style="2" bestFit="1" customWidth="1"/>
    <col min="7" max="7" width="1" style="2" customWidth="1"/>
    <col min="8" max="8" width="17.28515625" style="2" bestFit="1" customWidth="1"/>
    <col min="9" max="9" width="1" style="2" customWidth="1"/>
    <col min="10" max="10" width="19" style="2" customWidth="1"/>
    <col min="11" max="11" width="1" style="2" customWidth="1"/>
    <col min="12" max="12" width="12" style="2" bestFit="1" customWidth="1"/>
    <col min="13" max="13" width="1" style="2" customWidth="1"/>
    <col min="14" max="14" width="19.140625" style="2" bestFit="1" customWidth="1"/>
    <col min="15" max="15" width="1" style="2" customWidth="1"/>
    <col min="16" max="16" width="19.140625" style="2" bestFit="1" customWidth="1"/>
    <col min="17" max="17" width="1" style="2" customWidth="1"/>
    <col min="18" max="18" width="19.42578125" style="2" customWidth="1"/>
    <col min="19" max="19" width="1" style="2" customWidth="1"/>
    <col min="20" max="20" width="9.140625" style="2" customWidth="1"/>
    <col min="21" max="16384" width="9.140625" style="2"/>
  </cols>
  <sheetData>
    <row r="2" spans="2:28" ht="30" x14ac:dyDescent="0.55000000000000004">
      <c r="B2" s="142" t="s">
        <v>108</v>
      </c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  <c r="O2" s="142"/>
      <c r="P2" s="142"/>
      <c r="Q2" s="142"/>
      <c r="R2" s="142"/>
    </row>
    <row r="3" spans="2:28" ht="30" x14ac:dyDescent="0.55000000000000004">
      <c r="B3" s="142" t="s">
        <v>53</v>
      </c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  <c r="O3" s="142"/>
      <c r="P3" s="142"/>
      <c r="Q3" s="142"/>
      <c r="R3" s="142"/>
    </row>
    <row r="4" spans="2:28" ht="30" x14ac:dyDescent="0.55000000000000004">
      <c r="B4" s="142" t="s">
        <v>186</v>
      </c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  <c r="O4" s="142"/>
      <c r="P4" s="142"/>
      <c r="Q4" s="142"/>
      <c r="R4" s="142"/>
    </row>
    <row r="6" spans="2:28" ht="30" x14ac:dyDescent="0.55000000000000004">
      <c r="B6" s="11" t="s">
        <v>159</v>
      </c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</row>
    <row r="7" spans="2:28" ht="30" x14ac:dyDescent="0.55000000000000004">
      <c r="B7" s="11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</row>
    <row r="8" spans="2:28" ht="30" x14ac:dyDescent="0.55000000000000004">
      <c r="B8" s="173" t="s">
        <v>1</v>
      </c>
      <c r="D8" s="142" t="s">
        <v>55</v>
      </c>
      <c r="E8" s="142" t="s">
        <v>55</v>
      </c>
      <c r="F8" s="142" t="s">
        <v>55</v>
      </c>
      <c r="G8" s="142" t="s">
        <v>55</v>
      </c>
      <c r="H8" s="142" t="s">
        <v>55</v>
      </c>
      <c r="I8" s="142" t="s">
        <v>55</v>
      </c>
      <c r="J8" s="142" t="s">
        <v>55</v>
      </c>
      <c r="L8" s="142" t="s">
        <v>56</v>
      </c>
      <c r="M8" s="142" t="s">
        <v>56</v>
      </c>
      <c r="N8" s="142" t="s">
        <v>56</v>
      </c>
      <c r="O8" s="142" t="s">
        <v>56</v>
      </c>
      <c r="P8" s="142" t="s">
        <v>56</v>
      </c>
      <c r="Q8" s="142" t="s">
        <v>56</v>
      </c>
      <c r="R8" s="142" t="s">
        <v>56</v>
      </c>
    </row>
    <row r="9" spans="2:28" s="4" customFormat="1" ht="63" customHeight="1" x14ac:dyDescent="0.55000000000000004">
      <c r="B9" s="173" t="s">
        <v>1</v>
      </c>
      <c r="D9" s="145" t="s">
        <v>5</v>
      </c>
      <c r="E9" s="38"/>
      <c r="F9" s="145" t="s">
        <v>72</v>
      </c>
      <c r="G9" s="38"/>
      <c r="H9" s="145" t="s">
        <v>73</v>
      </c>
      <c r="I9" s="38"/>
      <c r="J9" s="145" t="s">
        <v>75</v>
      </c>
      <c r="L9" s="145" t="s">
        <v>5</v>
      </c>
      <c r="M9" s="38"/>
      <c r="N9" s="145" t="s">
        <v>72</v>
      </c>
      <c r="O9" s="38"/>
      <c r="P9" s="145" t="s">
        <v>73</v>
      </c>
      <c r="Q9" s="38"/>
      <c r="R9" s="145" t="s">
        <v>75</v>
      </c>
    </row>
    <row r="10" spans="2:28" x14ac:dyDescent="0.55000000000000004">
      <c r="B10" s="101" t="s">
        <v>69</v>
      </c>
      <c r="D10" s="74">
        <v>0</v>
      </c>
      <c r="E10" s="67"/>
      <c r="F10" s="74">
        <v>0</v>
      </c>
      <c r="G10" s="67"/>
      <c r="H10" s="74">
        <v>0</v>
      </c>
      <c r="I10" s="67"/>
      <c r="J10" s="74">
        <v>0</v>
      </c>
      <c r="K10" s="67"/>
      <c r="L10" s="74">
        <v>421288</v>
      </c>
      <c r="M10" s="67"/>
      <c r="N10" s="74">
        <v>8183745386</v>
      </c>
      <c r="O10" s="67"/>
      <c r="P10" s="74">
        <v>6646059808</v>
      </c>
      <c r="Q10" s="67"/>
      <c r="R10" s="74">
        <v>1537685578</v>
      </c>
    </row>
    <row r="11" spans="2:28" x14ac:dyDescent="0.55000000000000004">
      <c r="B11" s="103" t="s">
        <v>76</v>
      </c>
      <c r="D11" s="76">
        <v>0</v>
      </c>
      <c r="E11" s="67"/>
      <c r="F11" s="76">
        <v>0</v>
      </c>
      <c r="G11" s="67"/>
      <c r="H11" s="76">
        <v>0</v>
      </c>
      <c r="I11" s="67"/>
      <c r="J11" s="76">
        <v>0</v>
      </c>
      <c r="K11" s="67"/>
      <c r="L11" s="76">
        <v>107000</v>
      </c>
      <c r="M11" s="67"/>
      <c r="N11" s="76">
        <v>4013526597</v>
      </c>
      <c r="O11" s="67"/>
      <c r="P11" s="76">
        <v>3456808875</v>
      </c>
      <c r="Q11" s="67"/>
      <c r="R11" s="76">
        <v>556717722</v>
      </c>
    </row>
    <row r="12" spans="2:28" x14ac:dyDescent="0.55000000000000004">
      <c r="B12" s="102" t="s">
        <v>175</v>
      </c>
      <c r="D12" s="75">
        <v>0</v>
      </c>
      <c r="E12" s="67"/>
      <c r="F12" s="75">
        <v>0</v>
      </c>
      <c r="G12" s="67"/>
      <c r="H12" s="75">
        <v>0</v>
      </c>
      <c r="I12" s="67"/>
      <c r="J12" s="75">
        <v>0</v>
      </c>
      <c r="K12" s="67"/>
      <c r="L12" s="75">
        <v>8820</v>
      </c>
      <c r="M12" s="67"/>
      <c r="N12" s="75">
        <v>8820000000</v>
      </c>
      <c r="O12" s="67"/>
      <c r="P12" s="75">
        <v>8540621731</v>
      </c>
      <c r="Q12" s="67"/>
      <c r="R12" s="75">
        <v>279378269</v>
      </c>
    </row>
    <row r="13" spans="2:28" x14ac:dyDescent="0.55000000000000004">
      <c r="B13" s="102" t="s">
        <v>16</v>
      </c>
      <c r="D13" s="75">
        <v>0</v>
      </c>
      <c r="E13" s="67"/>
      <c r="F13" s="75">
        <v>0</v>
      </c>
      <c r="G13" s="67"/>
      <c r="H13" s="75">
        <v>0</v>
      </c>
      <c r="I13" s="67"/>
      <c r="J13" s="75">
        <v>0</v>
      </c>
      <c r="K13" s="67"/>
      <c r="L13" s="75">
        <v>205806</v>
      </c>
      <c r="M13" s="67"/>
      <c r="N13" s="75">
        <v>4521598854</v>
      </c>
      <c r="O13" s="67"/>
      <c r="P13" s="75">
        <v>4402592943</v>
      </c>
      <c r="Q13" s="67"/>
      <c r="R13" s="75">
        <v>119005911</v>
      </c>
    </row>
    <row r="14" spans="2:28" x14ac:dyDescent="0.55000000000000004">
      <c r="B14" s="102" t="s">
        <v>174</v>
      </c>
      <c r="D14" s="75">
        <v>0</v>
      </c>
      <c r="E14" s="67"/>
      <c r="F14" s="75">
        <v>0</v>
      </c>
      <c r="G14" s="67"/>
      <c r="H14" s="75">
        <v>0</v>
      </c>
      <c r="I14" s="67"/>
      <c r="J14" s="75">
        <v>0</v>
      </c>
      <c r="K14" s="67"/>
      <c r="L14" s="75">
        <v>6170</v>
      </c>
      <c r="M14" s="67"/>
      <c r="N14" s="75">
        <v>5816107488</v>
      </c>
      <c r="O14" s="67"/>
      <c r="P14" s="75">
        <v>5742858718</v>
      </c>
      <c r="Q14" s="67"/>
      <c r="R14" s="75">
        <v>73248770</v>
      </c>
    </row>
    <row r="15" spans="2:28" x14ac:dyDescent="0.55000000000000004">
      <c r="B15" s="102" t="s">
        <v>167</v>
      </c>
      <c r="D15" s="75">
        <v>0</v>
      </c>
      <c r="E15" s="67"/>
      <c r="F15" s="75">
        <v>0</v>
      </c>
      <c r="G15" s="67"/>
      <c r="H15" s="75">
        <v>0</v>
      </c>
      <c r="I15" s="67"/>
      <c r="J15" s="75">
        <v>0</v>
      </c>
      <c r="K15" s="67"/>
      <c r="L15" s="75">
        <v>150000</v>
      </c>
      <c r="M15" s="67"/>
      <c r="N15" s="75">
        <v>3580071108</v>
      </c>
      <c r="O15" s="67"/>
      <c r="P15" s="75">
        <v>3521919150</v>
      </c>
      <c r="Q15" s="67"/>
      <c r="R15" s="75">
        <v>58151958</v>
      </c>
    </row>
    <row r="16" spans="2:28" x14ac:dyDescent="0.55000000000000004">
      <c r="B16" s="102" t="s">
        <v>14</v>
      </c>
      <c r="D16" s="75">
        <v>0</v>
      </c>
      <c r="E16" s="67"/>
      <c r="F16" s="75">
        <v>0</v>
      </c>
      <c r="G16" s="67"/>
      <c r="H16" s="75">
        <v>0</v>
      </c>
      <c r="I16" s="67"/>
      <c r="J16" s="75">
        <v>0</v>
      </c>
      <c r="K16" s="67"/>
      <c r="L16" s="75">
        <v>24261</v>
      </c>
      <c r="M16" s="67"/>
      <c r="N16" s="75">
        <v>99290662</v>
      </c>
      <c r="O16" s="67"/>
      <c r="P16" s="75">
        <v>85276463</v>
      </c>
      <c r="Q16" s="67"/>
      <c r="R16" s="75">
        <v>14014199</v>
      </c>
    </row>
    <row r="17" spans="2:18" x14ac:dyDescent="0.55000000000000004">
      <c r="B17" s="102" t="s">
        <v>116</v>
      </c>
      <c r="D17" s="75">
        <v>0</v>
      </c>
      <c r="E17" s="67"/>
      <c r="F17" s="75">
        <v>0</v>
      </c>
      <c r="G17" s="67"/>
      <c r="H17" s="75">
        <v>0</v>
      </c>
      <c r="I17" s="67"/>
      <c r="J17" s="75">
        <v>0</v>
      </c>
      <c r="K17" s="67"/>
      <c r="L17" s="75">
        <v>1500</v>
      </c>
      <c r="M17" s="67"/>
      <c r="N17" s="75">
        <v>1424741720</v>
      </c>
      <c r="O17" s="67"/>
      <c r="P17" s="75">
        <v>1424741720</v>
      </c>
      <c r="Q17" s="67"/>
      <c r="R17" s="75">
        <v>0</v>
      </c>
    </row>
    <row r="18" spans="2:18" x14ac:dyDescent="0.55000000000000004">
      <c r="B18" s="102" t="s">
        <v>13</v>
      </c>
      <c r="D18" s="75">
        <v>0</v>
      </c>
      <c r="E18" s="67"/>
      <c r="F18" s="75">
        <v>0</v>
      </c>
      <c r="G18" s="67"/>
      <c r="H18" s="75">
        <v>0</v>
      </c>
      <c r="I18" s="67"/>
      <c r="J18" s="75">
        <v>0</v>
      </c>
      <c r="K18" s="67"/>
      <c r="L18" s="75">
        <v>40327</v>
      </c>
      <c r="M18" s="67"/>
      <c r="N18" s="75">
        <v>463435874</v>
      </c>
      <c r="O18" s="67"/>
      <c r="P18" s="75">
        <v>480242911</v>
      </c>
      <c r="Q18" s="67"/>
      <c r="R18" s="75">
        <v>-16807037</v>
      </c>
    </row>
    <row r="19" spans="2:18" ht="21.75" thickBot="1" x14ac:dyDescent="0.6">
      <c r="B19" s="24" t="s">
        <v>93</v>
      </c>
      <c r="D19" s="66">
        <f>SUM(D10:D18)</f>
        <v>0</v>
      </c>
      <c r="E19" s="67"/>
      <c r="F19" s="66">
        <f>SUM(F10:F18)</f>
        <v>0</v>
      </c>
      <c r="G19" s="67"/>
      <c r="H19" s="66">
        <f>SUM(H10:H18)</f>
        <v>0</v>
      </c>
      <c r="I19" s="67"/>
      <c r="J19" s="66">
        <f>SUM(J10:J18)</f>
        <v>0</v>
      </c>
      <c r="K19" s="67"/>
      <c r="L19" s="66">
        <f>SUM(L10:L18)</f>
        <v>965172</v>
      </c>
      <c r="M19" s="67"/>
      <c r="N19" s="66">
        <f>SUM(N10:N18)</f>
        <v>36922517689</v>
      </c>
      <c r="O19" s="67"/>
      <c r="P19" s="66">
        <f>SUM(P10:P18)</f>
        <v>34301122319</v>
      </c>
      <c r="Q19" s="67"/>
      <c r="R19" s="66">
        <f>SUM(R10:R18)</f>
        <v>2621395370</v>
      </c>
    </row>
    <row r="20" spans="2:18" ht="21.75" thickTop="1" x14ac:dyDescent="0.55000000000000004"/>
    <row r="21" spans="2:18" ht="26.25" x14ac:dyDescent="0.65">
      <c r="J21" s="22">
        <v>13</v>
      </c>
    </row>
  </sheetData>
  <sortState xmlns:xlrd2="http://schemas.microsoft.com/office/spreadsheetml/2017/richdata2" ref="B10:R18">
    <sortCondition descending="1" ref="R10:R18"/>
  </sortState>
  <mergeCells count="14">
    <mergeCell ref="B3:R3"/>
    <mergeCell ref="B4:R4"/>
    <mergeCell ref="B2:R2"/>
    <mergeCell ref="L9"/>
    <mergeCell ref="N9"/>
    <mergeCell ref="P9"/>
    <mergeCell ref="R9"/>
    <mergeCell ref="L8:R8"/>
    <mergeCell ref="B8:B9"/>
    <mergeCell ref="D9"/>
    <mergeCell ref="F9"/>
    <mergeCell ref="H9"/>
    <mergeCell ref="J9"/>
    <mergeCell ref="D8:J8"/>
  </mergeCells>
  <printOptions horizontalCentered="1" verticalCentered="1"/>
  <pageMargins left="0.25" right="0.25" top="0.75" bottom="0.75" header="0.3" footer="0.3"/>
  <pageSetup paperSize="9" scale="7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C2:AC21"/>
  <sheetViews>
    <sheetView rightToLeft="1" view="pageBreakPreview" topLeftCell="B1" zoomScale="85" zoomScaleNormal="100" zoomScaleSheetLayoutView="85" workbookViewId="0">
      <selection activeCell="Q19" sqref="Q19"/>
    </sheetView>
  </sheetViews>
  <sheetFormatPr defaultRowHeight="21" x14ac:dyDescent="0.6"/>
  <cols>
    <col min="1" max="2" width="5.7109375" style="1" customWidth="1"/>
    <col min="3" max="3" width="37.7109375" style="1" customWidth="1"/>
    <col min="4" max="4" width="1" style="1" customWidth="1"/>
    <col min="5" max="5" width="16.42578125" style="1" customWidth="1"/>
    <col min="6" max="6" width="1" style="1" customWidth="1"/>
    <col min="7" max="7" width="16.5703125" style="1" customWidth="1"/>
    <col min="8" max="8" width="1" style="1" customWidth="1"/>
    <col min="9" max="9" width="17.5703125" style="1" bestFit="1" customWidth="1"/>
    <col min="10" max="10" width="1" style="1" customWidth="1"/>
    <col min="11" max="11" width="17.140625" style="1" customWidth="1"/>
    <col min="12" max="12" width="1" style="1" customWidth="1"/>
    <col min="13" max="13" width="21" style="58" bestFit="1" customWidth="1"/>
    <col min="14" max="14" width="1" style="1" customWidth="1"/>
    <col min="15" max="15" width="18.42578125" style="1" customWidth="1"/>
    <col min="16" max="16" width="1" style="1" customWidth="1"/>
    <col min="17" max="17" width="17.5703125" style="1" bestFit="1" customWidth="1"/>
    <col min="18" max="18" width="1" style="1" customWidth="1"/>
    <col min="19" max="19" width="16.28515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3:29" ht="30" x14ac:dyDescent="0.6">
      <c r="C2" s="142" t="s">
        <v>108</v>
      </c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  <c r="O2" s="142"/>
      <c r="P2" s="142"/>
      <c r="Q2" s="142"/>
      <c r="R2" s="14"/>
      <c r="S2" s="14"/>
      <c r="T2" s="14"/>
      <c r="U2" s="14"/>
      <c r="V2" s="14"/>
    </row>
    <row r="3" spans="3:29" ht="30" x14ac:dyDescent="0.6">
      <c r="C3" s="142" t="s">
        <v>53</v>
      </c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  <c r="O3" s="142"/>
      <c r="P3" s="142"/>
      <c r="Q3" s="142"/>
      <c r="R3" s="14"/>
      <c r="S3" s="14"/>
    </row>
    <row r="4" spans="3:29" ht="30" x14ac:dyDescent="0.6">
      <c r="C4" s="142" t="s">
        <v>186</v>
      </c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  <c r="O4" s="142"/>
      <c r="P4" s="142"/>
      <c r="Q4" s="142"/>
      <c r="R4" s="14"/>
      <c r="S4" s="14"/>
    </row>
    <row r="6" spans="3:29" s="2" customFormat="1" ht="30" x14ac:dyDescent="0.55000000000000004">
      <c r="C6" s="11" t="s">
        <v>160</v>
      </c>
      <c r="F6" s="10"/>
      <c r="G6" s="10"/>
      <c r="H6" s="10"/>
      <c r="I6" s="10"/>
      <c r="J6" s="10"/>
      <c r="K6" s="10"/>
      <c r="L6" s="10"/>
      <c r="M6" s="57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</row>
    <row r="7" spans="3:29" s="13" customFormat="1" ht="27" customHeight="1" x14ac:dyDescent="0.6">
      <c r="C7" s="143" t="s">
        <v>57</v>
      </c>
      <c r="E7" s="144" t="s">
        <v>55</v>
      </c>
      <c r="F7" s="144" t="s">
        <v>55</v>
      </c>
      <c r="G7" s="144" t="s">
        <v>55</v>
      </c>
      <c r="H7" s="144" t="s">
        <v>55</v>
      </c>
      <c r="I7" s="144" t="s">
        <v>55</v>
      </c>
      <c r="J7" s="144" t="s">
        <v>55</v>
      </c>
      <c r="K7" s="144" t="s">
        <v>55</v>
      </c>
      <c r="M7" s="144" t="s">
        <v>56</v>
      </c>
      <c r="N7" s="144" t="s">
        <v>56</v>
      </c>
      <c r="O7" s="144" t="s">
        <v>56</v>
      </c>
      <c r="P7" s="144" t="s">
        <v>56</v>
      </c>
      <c r="Q7" s="144" t="s">
        <v>56</v>
      </c>
      <c r="R7" s="144" t="s">
        <v>56</v>
      </c>
      <c r="S7" s="144" t="s">
        <v>56</v>
      </c>
    </row>
    <row r="8" spans="3:29" s="40" customFormat="1" ht="48" customHeight="1" x14ac:dyDescent="0.75">
      <c r="C8" s="143" t="s">
        <v>57</v>
      </c>
      <c r="E8" s="174" t="s">
        <v>81</v>
      </c>
      <c r="F8" s="41"/>
      <c r="G8" s="174" t="s">
        <v>78</v>
      </c>
      <c r="H8" s="41"/>
      <c r="I8" s="174" t="s">
        <v>79</v>
      </c>
      <c r="J8" s="41"/>
      <c r="K8" s="174" t="s">
        <v>82</v>
      </c>
      <c r="M8" s="175" t="s">
        <v>81</v>
      </c>
      <c r="N8" s="41"/>
      <c r="O8" s="174" t="s">
        <v>78</v>
      </c>
      <c r="P8" s="41"/>
      <c r="Q8" s="174" t="s">
        <v>79</v>
      </c>
      <c r="R8" s="41"/>
      <c r="S8" s="174" t="s">
        <v>82</v>
      </c>
    </row>
    <row r="9" spans="3:29" ht="21.75" x14ac:dyDescent="0.6">
      <c r="C9" s="98" t="s">
        <v>116</v>
      </c>
      <c r="D9" s="4"/>
      <c r="E9" s="71">
        <v>900222038</v>
      </c>
      <c r="F9" s="61"/>
      <c r="G9" s="71">
        <v>2974460782</v>
      </c>
      <c r="H9" s="61"/>
      <c r="I9" s="71">
        <v>0</v>
      </c>
      <c r="J9" s="61"/>
      <c r="K9" s="71">
        <v>3874682820</v>
      </c>
      <c r="L9" s="61"/>
      <c r="M9" s="109">
        <v>2631118044</v>
      </c>
      <c r="N9" s="61"/>
      <c r="O9" s="71">
        <v>2974460783</v>
      </c>
      <c r="P9" s="61"/>
      <c r="Q9" s="71">
        <v>0</v>
      </c>
      <c r="R9" s="61"/>
      <c r="S9" s="71">
        <v>5605578827</v>
      </c>
    </row>
    <row r="10" spans="3:29" ht="21.75" x14ac:dyDescent="0.6">
      <c r="C10" s="99" t="s">
        <v>171</v>
      </c>
      <c r="D10" s="4"/>
      <c r="E10" s="73">
        <v>0</v>
      </c>
      <c r="F10" s="61"/>
      <c r="G10" s="73">
        <v>132424794</v>
      </c>
      <c r="H10" s="61"/>
      <c r="I10" s="73">
        <v>0</v>
      </c>
      <c r="J10" s="61"/>
      <c r="K10" s="73">
        <v>132424794</v>
      </c>
      <c r="L10" s="61"/>
      <c r="M10" s="110">
        <v>0</v>
      </c>
      <c r="N10" s="61"/>
      <c r="O10" s="73">
        <v>498668600</v>
      </c>
      <c r="P10" s="61"/>
      <c r="Q10" s="73">
        <v>0</v>
      </c>
      <c r="R10" s="61"/>
      <c r="S10" s="73">
        <v>498668600</v>
      </c>
    </row>
    <row r="11" spans="3:29" ht="21.75" x14ac:dyDescent="0.6">
      <c r="C11" s="99" t="s">
        <v>112</v>
      </c>
      <c r="D11" s="4"/>
      <c r="E11" s="73">
        <v>0</v>
      </c>
      <c r="F11" s="140"/>
      <c r="G11" s="73">
        <v>122268834</v>
      </c>
      <c r="H11" s="140"/>
      <c r="I11" s="73">
        <v>0</v>
      </c>
      <c r="J11" s="140"/>
      <c r="K11" s="73">
        <v>122268834</v>
      </c>
      <c r="L11" s="140"/>
      <c r="M11" s="110">
        <v>0</v>
      </c>
      <c r="N11" s="140"/>
      <c r="O11" s="73">
        <v>399677545</v>
      </c>
      <c r="P11" s="140"/>
      <c r="Q11" s="73">
        <v>0</v>
      </c>
      <c r="R11" s="140"/>
      <c r="S11" s="73">
        <v>399677545</v>
      </c>
    </row>
    <row r="12" spans="3:29" ht="21.75" x14ac:dyDescent="0.6">
      <c r="C12" s="99" t="s">
        <v>170</v>
      </c>
      <c r="D12" s="4"/>
      <c r="E12" s="73">
        <v>0</v>
      </c>
      <c r="F12" s="140"/>
      <c r="G12" s="73">
        <v>99520838</v>
      </c>
      <c r="H12" s="140"/>
      <c r="I12" s="73">
        <v>0</v>
      </c>
      <c r="J12" s="140"/>
      <c r="K12" s="73">
        <v>99520838</v>
      </c>
      <c r="L12" s="140"/>
      <c r="M12" s="110">
        <v>0</v>
      </c>
      <c r="N12" s="140"/>
      <c r="O12" s="73">
        <v>312297385</v>
      </c>
      <c r="P12" s="140"/>
      <c r="Q12" s="73">
        <v>0</v>
      </c>
      <c r="R12" s="140"/>
      <c r="S12" s="73">
        <v>312297385</v>
      </c>
    </row>
    <row r="13" spans="3:29" ht="21.75" x14ac:dyDescent="0.6">
      <c r="C13" s="99" t="s">
        <v>110</v>
      </c>
      <c r="D13" s="4"/>
      <c r="E13" s="73">
        <v>0</v>
      </c>
      <c r="F13" s="140"/>
      <c r="G13" s="73">
        <v>96455201</v>
      </c>
      <c r="H13" s="140"/>
      <c r="I13" s="73">
        <v>0</v>
      </c>
      <c r="J13" s="140"/>
      <c r="K13" s="73">
        <v>96455201</v>
      </c>
      <c r="L13" s="140"/>
      <c r="M13" s="110">
        <v>0</v>
      </c>
      <c r="N13" s="140"/>
      <c r="O13" s="73">
        <v>308988416</v>
      </c>
      <c r="P13" s="140"/>
      <c r="Q13" s="73">
        <v>0</v>
      </c>
      <c r="R13" s="140"/>
      <c r="S13" s="73">
        <v>308988416</v>
      </c>
    </row>
    <row r="14" spans="3:29" ht="21.75" x14ac:dyDescent="0.6">
      <c r="C14" s="99" t="s">
        <v>175</v>
      </c>
      <c r="D14" s="4"/>
      <c r="E14" s="73">
        <v>0</v>
      </c>
      <c r="F14" s="140"/>
      <c r="G14" s="73">
        <v>0</v>
      </c>
      <c r="H14" s="140"/>
      <c r="I14" s="73">
        <v>0</v>
      </c>
      <c r="J14" s="140"/>
      <c r="K14" s="73">
        <v>0</v>
      </c>
      <c r="L14" s="140"/>
      <c r="M14" s="110">
        <v>0</v>
      </c>
      <c r="N14" s="140"/>
      <c r="O14" s="73">
        <v>0</v>
      </c>
      <c r="P14" s="140"/>
      <c r="Q14" s="73">
        <v>279378269</v>
      </c>
      <c r="R14" s="140"/>
      <c r="S14" s="73">
        <v>279378269</v>
      </c>
    </row>
    <row r="15" spans="3:29" ht="21.75" x14ac:dyDescent="0.6">
      <c r="C15" s="99" t="s">
        <v>114</v>
      </c>
      <c r="D15" s="4"/>
      <c r="E15" s="73">
        <v>0</v>
      </c>
      <c r="F15" s="61"/>
      <c r="G15" s="73">
        <v>44341961</v>
      </c>
      <c r="H15" s="61"/>
      <c r="I15" s="73">
        <v>0</v>
      </c>
      <c r="J15" s="61"/>
      <c r="K15" s="73">
        <v>44341961</v>
      </c>
      <c r="L15" s="61"/>
      <c r="M15" s="110">
        <v>0</v>
      </c>
      <c r="N15" s="61"/>
      <c r="O15" s="73">
        <v>148373102</v>
      </c>
      <c r="P15" s="61"/>
      <c r="Q15" s="73">
        <v>0</v>
      </c>
      <c r="R15" s="61"/>
      <c r="S15" s="73">
        <v>148373102</v>
      </c>
    </row>
    <row r="16" spans="3:29" ht="21.75" x14ac:dyDescent="0.6">
      <c r="C16" s="99" t="s">
        <v>174</v>
      </c>
      <c r="D16" s="4"/>
      <c r="E16" s="73">
        <v>0</v>
      </c>
      <c r="F16" s="118"/>
      <c r="G16" s="73">
        <v>0</v>
      </c>
      <c r="H16" s="118"/>
      <c r="I16" s="73">
        <v>0</v>
      </c>
      <c r="J16" s="118"/>
      <c r="K16" s="73">
        <v>0</v>
      </c>
      <c r="L16" s="118"/>
      <c r="M16" s="110">
        <v>0</v>
      </c>
      <c r="N16" s="118"/>
      <c r="O16" s="73">
        <v>0</v>
      </c>
      <c r="P16" s="118"/>
      <c r="Q16" s="73">
        <v>73248770</v>
      </c>
      <c r="R16" s="118"/>
      <c r="S16" s="73">
        <v>73248770</v>
      </c>
    </row>
    <row r="17" spans="3:19" ht="21.75" x14ac:dyDescent="0.6">
      <c r="C17" s="99" t="s">
        <v>181</v>
      </c>
      <c r="D17" s="4"/>
      <c r="E17" s="73">
        <v>91596387</v>
      </c>
      <c r="F17" s="118"/>
      <c r="G17" s="73">
        <v>-56676225</v>
      </c>
      <c r="H17" s="118"/>
      <c r="I17" s="73">
        <v>0</v>
      </c>
      <c r="J17" s="118"/>
      <c r="K17" s="73">
        <v>34920162</v>
      </c>
      <c r="L17" s="118"/>
      <c r="M17" s="110">
        <v>103314978</v>
      </c>
      <c r="N17" s="118"/>
      <c r="O17" s="73">
        <v>-58812926</v>
      </c>
      <c r="P17" s="118"/>
      <c r="Q17" s="73">
        <v>0</v>
      </c>
      <c r="R17" s="118"/>
      <c r="S17" s="73">
        <v>44502052</v>
      </c>
    </row>
    <row r="18" spans="3:19" ht="21.75" x14ac:dyDescent="0.6">
      <c r="C18" s="99" t="s">
        <v>191</v>
      </c>
      <c r="D18" s="4"/>
      <c r="E18" s="73">
        <v>0</v>
      </c>
      <c r="F18" s="118"/>
      <c r="G18" s="73">
        <v>11684762</v>
      </c>
      <c r="H18" s="118"/>
      <c r="I18" s="73">
        <v>0</v>
      </c>
      <c r="J18" s="118"/>
      <c r="K18" s="73">
        <v>11684762</v>
      </c>
      <c r="L18" s="118"/>
      <c r="M18" s="110">
        <v>0</v>
      </c>
      <c r="N18" s="118"/>
      <c r="O18" s="73">
        <v>11684762</v>
      </c>
      <c r="P18" s="118"/>
      <c r="Q18" s="73">
        <v>0</v>
      </c>
      <c r="R18" s="118"/>
      <c r="S18" s="73">
        <v>11684762</v>
      </c>
    </row>
    <row r="19" spans="3:19" ht="24.75" thickBot="1" x14ac:dyDescent="0.65">
      <c r="C19" s="21" t="s">
        <v>93</v>
      </c>
      <c r="E19" s="66">
        <f>SUM(E9:E18)</f>
        <v>991818425</v>
      </c>
      <c r="F19" s="67"/>
      <c r="G19" s="66">
        <f>SUM(G9:G18)</f>
        <v>3424480947</v>
      </c>
      <c r="H19" s="67"/>
      <c r="I19" s="66">
        <f>SUM(I9:I18)</f>
        <v>0</v>
      </c>
      <c r="J19" s="67"/>
      <c r="K19" s="66">
        <f>SUM(K9:K18)</f>
        <v>4416299372</v>
      </c>
      <c r="L19" s="67"/>
      <c r="M19" s="66">
        <f>SUM(M9:M18)</f>
        <v>2734433022</v>
      </c>
      <c r="N19" s="67"/>
      <c r="O19" s="66">
        <f>SUM(O9:O18)</f>
        <v>4595337667</v>
      </c>
      <c r="P19" s="67"/>
      <c r="Q19" s="66">
        <f>SUM(Q9:Q18)</f>
        <v>352627039</v>
      </c>
      <c r="R19" s="67"/>
      <c r="S19" s="66">
        <f>SUM(S9:S18)</f>
        <v>7682397728</v>
      </c>
    </row>
    <row r="20" spans="3:19" ht="21.75" thickTop="1" x14ac:dyDescent="0.6"/>
    <row r="21" spans="3:19" ht="30" x14ac:dyDescent="0.75">
      <c r="K21" s="44">
        <v>14</v>
      </c>
    </row>
  </sheetData>
  <sortState xmlns:xlrd2="http://schemas.microsoft.com/office/spreadsheetml/2017/richdata2" ref="C9:S18">
    <sortCondition descending="1" ref="S9:S18"/>
  </sortState>
  <mergeCells count="14">
    <mergeCell ref="C2:Q2"/>
    <mergeCell ref="C3:Q3"/>
    <mergeCell ref="C4:Q4"/>
    <mergeCell ref="M8"/>
    <mergeCell ref="O8"/>
    <mergeCell ref="Q8"/>
    <mergeCell ref="S8"/>
    <mergeCell ref="M7:S7"/>
    <mergeCell ref="C7:C8"/>
    <mergeCell ref="E8"/>
    <mergeCell ref="G8"/>
    <mergeCell ref="I8"/>
    <mergeCell ref="K8"/>
    <mergeCell ref="E7:K7"/>
  </mergeCells>
  <printOptions horizontalCentered="1" verticalCentered="1"/>
  <pageMargins left="0.25" right="0.25" top="0.75" bottom="0.75" header="0.3" footer="0.3"/>
  <pageSetup paperSize="9" scale="71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B2:AB23"/>
  <sheetViews>
    <sheetView rightToLeft="1" view="pageBreakPreview" topLeftCell="A9" zoomScaleNormal="100" zoomScaleSheetLayoutView="100" workbookViewId="0">
      <selection activeCell="F20" sqref="F20"/>
    </sheetView>
  </sheetViews>
  <sheetFormatPr defaultRowHeight="21.75" customHeight="1" x14ac:dyDescent="0.55000000000000004"/>
  <cols>
    <col min="1" max="1" width="7.7109375" style="2" customWidth="1"/>
    <col min="2" max="2" width="42.7109375" style="2" customWidth="1"/>
    <col min="3" max="3" width="1" style="2" customWidth="1"/>
    <col min="4" max="4" width="21.42578125" style="2" bestFit="1" customWidth="1"/>
    <col min="5" max="5" width="1" style="2" customWidth="1"/>
    <col min="6" max="6" width="19.140625" style="2" customWidth="1"/>
    <col min="7" max="7" width="1" style="2" customWidth="1"/>
    <col min="8" max="8" width="18.28515625" style="2" customWidth="1"/>
    <col min="9" max="9" width="1" style="2" customWidth="1"/>
    <col min="10" max="10" width="21.7109375" style="2" customWidth="1"/>
    <col min="11" max="11" width="1" style="2" customWidth="1"/>
    <col min="12" max="12" width="17.5703125" style="2" customWidth="1"/>
    <col min="13" max="13" width="1" style="2" customWidth="1"/>
    <col min="14" max="14" width="9.140625" style="2" customWidth="1"/>
    <col min="15" max="16384" width="9.140625" style="2"/>
  </cols>
  <sheetData>
    <row r="2" spans="2:28" ht="31.5" customHeight="1" x14ac:dyDescent="0.55000000000000004">
      <c r="B2" s="142" t="s">
        <v>108</v>
      </c>
      <c r="C2" s="142"/>
      <c r="D2" s="142"/>
      <c r="E2" s="142"/>
      <c r="F2" s="142"/>
      <c r="G2" s="142"/>
      <c r="H2" s="142"/>
      <c r="I2" s="142"/>
      <c r="J2" s="142"/>
      <c r="K2" s="142"/>
      <c r="L2" s="142"/>
    </row>
    <row r="3" spans="2:28" ht="31.5" customHeight="1" x14ac:dyDescent="0.55000000000000004">
      <c r="B3" s="142" t="s">
        <v>53</v>
      </c>
      <c r="C3" s="142"/>
      <c r="D3" s="142"/>
      <c r="E3" s="142"/>
      <c r="F3" s="142"/>
      <c r="G3" s="142"/>
      <c r="H3" s="142"/>
      <c r="I3" s="142"/>
      <c r="J3" s="142"/>
      <c r="K3" s="142"/>
      <c r="L3" s="142"/>
    </row>
    <row r="4" spans="2:28" ht="31.5" customHeight="1" x14ac:dyDescent="0.55000000000000004">
      <c r="B4" s="142" t="s">
        <v>186</v>
      </c>
      <c r="C4" s="142"/>
      <c r="D4" s="142"/>
      <c r="E4" s="142"/>
      <c r="F4" s="142"/>
      <c r="G4" s="142"/>
      <c r="H4" s="142"/>
      <c r="I4" s="142"/>
      <c r="J4" s="142"/>
      <c r="K4" s="142"/>
      <c r="L4" s="142"/>
    </row>
    <row r="5" spans="2:28" ht="73.5" customHeight="1" x14ac:dyDescent="0.55000000000000004"/>
    <row r="6" spans="2:28" ht="30" x14ac:dyDescent="0.55000000000000004">
      <c r="B6" s="11" t="s">
        <v>161</v>
      </c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</row>
    <row r="7" spans="2:28" ht="30" x14ac:dyDescent="0.55000000000000004">
      <c r="B7" s="11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</row>
    <row r="8" spans="2:28" s="4" customFormat="1" ht="21.75" customHeight="1" x14ac:dyDescent="0.55000000000000004">
      <c r="B8" s="146" t="s">
        <v>83</v>
      </c>
      <c r="C8" s="146" t="s">
        <v>83</v>
      </c>
      <c r="D8" s="146" t="s">
        <v>83</v>
      </c>
      <c r="F8" s="146" t="s">
        <v>55</v>
      </c>
      <c r="G8" s="146" t="s">
        <v>55</v>
      </c>
      <c r="H8" s="146" t="s">
        <v>55</v>
      </c>
      <c r="J8" s="146" t="s">
        <v>56</v>
      </c>
      <c r="K8" s="146" t="s">
        <v>56</v>
      </c>
      <c r="L8" s="146" t="s">
        <v>56</v>
      </c>
    </row>
    <row r="9" spans="2:28" s="34" customFormat="1" ht="50.25" customHeight="1" x14ac:dyDescent="0.6">
      <c r="B9" s="171" t="s">
        <v>84</v>
      </c>
      <c r="D9" s="171" t="s">
        <v>42</v>
      </c>
      <c r="F9" s="171" t="s">
        <v>85</v>
      </c>
      <c r="H9" s="171" t="s">
        <v>86</v>
      </c>
      <c r="J9" s="171" t="s">
        <v>85</v>
      </c>
      <c r="L9" s="171" t="s">
        <v>86</v>
      </c>
    </row>
    <row r="10" spans="2:28" s="4" customFormat="1" ht="21.75" customHeight="1" x14ac:dyDescent="0.55000000000000004">
      <c r="B10" s="98" t="s">
        <v>119</v>
      </c>
      <c r="D10" s="72" t="s">
        <v>62</v>
      </c>
      <c r="F10" s="71">
        <v>273095861</v>
      </c>
      <c r="G10" s="61"/>
      <c r="H10" s="119" t="s">
        <v>62</v>
      </c>
      <c r="I10" s="61"/>
      <c r="J10" s="71">
        <v>1000547928</v>
      </c>
      <c r="L10" s="38" t="s">
        <v>62</v>
      </c>
    </row>
    <row r="11" spans="2:28" s="4" customFormat="1" ht="21.75" customHeight="1" x14ac:dyDescent="0.55000000000000004">
      <c r="B11" s="99" t="s">
        <v>164</v>
      </c>
      <c r="D11" s="72" t="s">
        <v>165</v>
      </c>
      <c r="F11" s="73">
        <v>-500904109</v>
      </c>
      <c r="G11" s="61"/>
      <c r="H11" s="72" t="s">
        <v>62</v>
      </c>
      <c r="I11" s="61"/>
      <c r="J11" s="73">
        <v>294876713</v>
      </c>
      <c r="L11" s="4" t="s">
        <v>62</v>
      </c>
    </row>
    <row r="12" spans="2:28" s="4" customFormat="1" ht="21.75" customHeight="1" x14ac:dyDescent="0.55000000000000004">
      <c r="B12" s="99" t="s">
        <v>122</v>
      </c>
      <c r="D12" s="72" t="s">
        <v>149</v>
      </c>
      <c r="F12" s="73">
        <v>-522794510</v>
      </c>
      <c r="G12" s="61"/>
      <c r="H12" s="72" t="s">
        <v>62</v>
      </c>
      <c r="I12" s="61"/>
      <c r="J12" s="73">
        <v>252980828</v>
      </c>
      <c r="L12" s="4" t="s">
        <v>62</v>
      </c>
    </row>
    <row r="13" spans="2:28" s="4" customFormat="1" ht="21.75" customHeight="1" x14ac:dyDescent="0.55000000000000004">
      <c r="B13" s="99" t="s">
        <v>122</v>
      </c>
      <c r="D13" s="72" t="s">
        <v>178</v>
      </c>
      <c r="F13" s="73">
        <v>3743409</v>
      </c>
      <c r="G13" s="140"/>
      <c r="H13" s="72" t="s">
        <v>62</v>
      </c>
      <c r="I13" s="140"/>
      <c r="J13" s="73">
        <v>132289161</v>
      </c>
      <c r="L13" s="30" t="s">
        <v>62</v>
      </c>
    </row>
    <row r="14" spans="2:28" s="4" customFormat="1" ht="21.75" customHeight="1" x14ac:dyDescent="0.55000000000000004">
      <c r="B14" s="100" t="s">
        <v>143</v>
      </c>
      <c r="D14" s="140" t="s">
        <v>176</v>
      </c>
      <c r="F14" s="70">
        <v>-69917807</v>
      </c>
      <c r="G14" s="140"/>
      <c r="H14" s="140" t="s">
        <v>62</v>
      </c>
      <c r="I14" s="140"/>
      <c r="J14" s="70">
        <v>43397244</v>
      </c>
      <c r="L14" s="4" t="s">
        <v>62</v>
      </c>
    </row>
    <row r="15" spans="2:28" s="4" customFormat="1" ht="21.75" customHeight="1" x14ac:dyDescent="0.55000000000000004">
      <c r="B15" s="99" t="s">
        <v>144</v>
      </c>
      <c r="D15" s="72" t="s">
        <v>145</v>
      </c>
      <c r="F15" s="73">
        <v>243576</v>
      </c>
      <c r="G15" s="140"/>
      <c r="H15" s="72" t="s">
        <v>62</v>
      </c>
      <c r="I15" s="140"/>
      <c r="J15" s="73">
        <v>330069</v>
      </c>
      <c r="L15" s="30" t="s">
        <v>62</v>
      </c>
    </row>
    <row r="16" spans="2:28" s="4" customFormat="1" ht="21.75" customHeight="1" x14ac:dyDescent="0.55000000000000004">
      <c r="B16" s="99" t="s">
        <v>140</v>
      </c>
      <c r="D16" s="72" t="s">
        <v>141</v>
      </c>
      <c r="F16" s="73">
        <v>29685</v>
      </c>
      <c r="G16" s="140"/>
      <c r="H16" s="72" t="s">
        <v>62</v>
      </c>
      <c r="I16" s="140"/>
      <c r="J16" s="73">
        <v>86439</v>
      </c>
      <c r="L16" s="30" t="s">
        <v>62</v>
      </c>
    </row>
    <row r="17" spans="2:12" s="4" customFormat="1" ht="21.75" customHeight="1" x14ac:dyDescent="0.55000000000000004">
      <c r="B17" s="99" t="s">
        <v>134</v>
      </c>
      <c r="D17" s="72" t="s">
        <v>135</v>
      </c>
      <c r="F17" s="73">
        <v>1972574999</v>
      </c>
      <c r="G17" s="61"/>
      <c r="H17" s="72" t="s">
        <v>62</v>
      </c>
      <c r="I17" s="61"/>
      <c r="J17" s="73">
        <v>69108</v>
      </c>
      <c r="L17" s="30" t="s">
        <v>62</v>
      </c>
    </row>
    <row r="18" spans="2:12" s="4" customFormat="1" ht="21.75" customHeight="1" x14ac:dyDescent="0.55000000000000004">
      <c r="B18" s="99" t="s">
        <v>122</v>
      </c>
      <c r="D18" s="72" t="s">
        <v>123</v>
      </c>
      <c r="F18" s="73">
        <v>30570</v>
      </c>
      <c r="G18" s="61"/>
      <c r="H18" s="72" t="s">
        <v>62</v>
      </c>
      <c r="I18" s="61"/>
      <c r="J18" s="73">
        <v>61144</v>
      </c>
      <c r="L18" s="30" t="s">
        <v>62</v>
      </c>
    </row>
    <row r="19" spans="2:12" s="4" customFormat="1" ht="21.75" customHeight="1" x14ac:dyDescent="0.55000000000000004">
      <c r="B19" s="99" t="s">
        <v>122</v>
      </c>
      <c r="D19" s="72" t="s">
        <v>126</v>
      </c>
      <c r="F19" s="73">
        <v>5708</v>
      </c>
      <c r="G19" s="61"/>
      <c r="H19" s="72" t="s">
        <v>62</v>
      </c>
      <c r="I19" s="61"/>
      <c r="J19" s="73">
        <v>18154</v>
      </c>
      <c r="L19" s="30" t="s">
        <v>62</v>
      </c>
    </row>
    <row r="20" spans="2:12" s="4" customFormat="1" ht="21.75" customHeight="1" x14ac:dyDescent="0.55000000000000004">
      <c r="B20" s="99" t="s">
        <v>137</v>
      </c>
      <c r="D20" s="72" t="s">
        <v>138</v>
      </c>
      <c r="F20" s="73">
        <v>1048</v>
      </c>
      <c r="G20" s="61"/>
      <c r="H20" s="72" t="s">
        <v>62</v>
      </c>
      <c r="I20" s="61"/>
      <c r="J20" s="73">
        <v>3052</v>
      </c>
      <c r="L20" s="30" t="s">
        <v>62</v>
      </c>
    </row>
    <row r="21" spans="2:12" ht="21.75" customHeight="1" thickBot="1" x14ac:dyDescent="0.6">
      <c r="B21" s="176" t="s">
        <v>93</v>
      </c>
      <c r="C21" s="176"/>
      <c r="D21" s="176"/>
      <c r="F21" s="66">
        <f>SUM(F10:F20)</f>
        <v>1156108430</v>
      </c>
      <c r="G21" s="67"/>
      <c r="H21" s="65"/>
      <c r="I21" s="67"/>
      <c r="J21" s="66">
        <f>SUM(J10:J20)</f>
        <v>1724659840</v>
      </c>
      <c r="L21" s="24"/>
    </row>
    <row r="22" spans="2:12" ht="21.75" customHeight="1" thickTop="1" x14ac:dyDescent="0.55000000000000004"/>
    <row r="23" spans="2:12" ht="30.75" thickTop="1" x14ac:dyDescent="0.75">
      <c r="F23" s="48">
        <v>15</v>
      </c>
    </row>
  </sheetData>
  <sortState xmlns:xlrd2="http://schemas.microsoft.com/office/spreadsheetml/2017/richdata2" ref="B10:L20">
    <sortCondition descending="1" ref="J10:J20"/>
  </sortState>
  <mergeCells count="13">
    <mergeCell ref="B2:L2"/>
    <mergeCell ref="B3:L3"/>
    <mergeCell ref="B4:L4"/>
    <mergeCell ref="B21:D21"/>
    <mergeCell ref="J9"/>
    <mergeCell ref="L9"/>
    <mergeCell ref="J8:L8"/>
    <mergeCell ref="B9"/>
    <mergeCell ref="D9"/>
    <mergeCell ref="B8:D8"/>
    <mergeCell ref="F9"/>
    <mergeCell ref="H9"/>
    <mergeCell ref="F8:H8"/>
  </mergeCells>
  <printOptions horizontalCentered="1" verticalCentered="1"/>
  <pageMargins left="0.25" right="0.25" top="0.75" bottom="0.75" header="0.3" footer="0.3"/>
  <pageSetup paperSize="9" scale="7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B2:AB17"/>
  <sheetViews>
    <sheetView rightToLeft="1" tabSelected="1" view="pageBreakPreview" topLeftCell="A13" zoomScaleNormal="100" zoomScaleSheetLayoutView="100" workbookViewId="0">
      <selection activeCell="F13" sqref="F13"/>
    </sheetView>
  </sheetViews>
  <sheetFormatPr defaultRowHeight="21" x14ac:dyDescent="0.55000000000000004"/>
  <cols>
    <col min="1" max="1" width="3.28515625" style="2" customWidth="1"/>
    <col min="2" max="2" width="47.85546875" style="2" customWidth="1"/>
    <col min="3" max="3" width="1" style="2" customWidth="1"/>
    <col min="4" max="4" width="12.7109375" style="2" bestFit="1" customWidth="1"/>
    <col min="5" max="5" width="1" style="2" customWidth="1"/>
    <col min="6" max="6" width="17" style="2" customWidth="1"/>
    <col min="7" max="7" width="1" style="2" customWidth="1"/>
    <col min="8" max="8" width="9.140625" style="2" customWidth="1"/>
    <col min="9" max="16384" width="9.140625" style="2"/>
  </cols>
  <sheetData>
    <row r="2" spans="2:28" ht="30" x14ac:dyDescent="0.55000000000000004">
      <c r="B2" s="142" t="s">
        <v>108</v>
      </c>
      <c r="C2" s="142"/>
      <c r="D2" s="142"/>
      <c r="E2" s="142"/>
      <c r="F2" s="142"/>
    </row>
    <row r="3" spans="2:28" ht="30" x14ac:dyDescent="0.55000000000000004">
      <c r="B3" s="142" t="s">
        <v>53</v>
      </c>
      <c r="C3" s="142"/>
      <c r="D3" s="142"/>
      <c r="E3" s="142"/>
      <c r="F3" s="142"/>
    </row>
    <row r="4" spans="2:28" ht="30" x14ac:dyDescent="0.55000000000000004">
      <c r="B4" s="142" t="s">
        <v>186</v>
      </c>
      <c r="C4" s="142"/>
      <c r="D4" s="142"/>
      <c r="E4" s="142"/>
      <c r="F4" s="142"/>
    </row>
    <row r="5" spans="2:28" ht="125.25" customHeight="1" x14ac:dyDescent="0.55000000000000004"/>
    <row r="6" spans="2:28" s="21" customFormat="1" ht="24" x14ac:dyDescent="0.6">
      <c r="B6" s="53" t="s">
        <v>162</v>
      </c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  <c r="Z6" s="54"/>
      <c r="AA6" s="54"/>
      <c r="AB6" s="54"/>
    </row>
    <row r="7" spans="2:28" ht="30" x14ac:dyDescent="0.55000000000000004">
      <c r="B7" s="11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</row>
    <row r="8" spans="2:28" ht="30" x14ac:dyDescent="0.55000000000000004">
      <c r="B8" s="177" t="s">
        <v>87</v>
      </c>
      <c r="D8" s="142" t="s">
        <v>55</v>
      </c>
      <c r="F8" s="142" t="s">
        <v>187</v>
      </c>
    </row>
    <row r="9" spans="2:28" ht="30" x14ac:dyDescent="0.55000000000000004">
      <c r="B9" s="178" t="s">
        <v>87</v>
      </c>
      <c r="D9" s="179" t="s">
        <v>45</v>
      </c>
      <c r="F9" s="179" t="s">
        <v>45</v>
      </c>
    </row>
    <row r="10" spans="2:28" x14ac:dyDescent="0.55000000000000004">
      <c r="B10" s="102" t="s">
        <v>88</v>
      </c>
      <c r="D10" s="75">
        <v>0</v>
      </c>
      <c r="E10" s="67"/>
      <c r="F10" s="75">
        <v>20457110</v>
      </c>
    </row>
    <row r="11" spans="2:28" x14ac:dyDescent="0.55000000000000004">
      <c r="B11" s="102" t="s">
        <v>151</v>
      </c>
      <c r="D11" s="75">
        <v>5253713</v>
      </c>
      <c r="E11" s="67"/>
      <c r="F11" s="75">
        <v>15826783</v>
      </c>
    </row>
    <row r="12" spans="2:28" x14ac:dyDescent="0.55000000000000004">
      <c r="B12" s="102" t="s">
        <v>89</v>
      </c>
      <c r="D12" s="75">
        <v>0</v>
      </c>
      <c r="E12" s="67"/>
      <c r="F12" s="75">
        <v>0</v>
      </c>
    </row>
    <row r="13" spans="2:28" ht="21.75" thickBot="1" x14ac:dyDescent="0.6">
      <c r="B13" s="105" t="s">
        <v>62</v>
      </c>
      <c r="D13" s="66">
        <f>SUM(D10:D12)</f>
        <v>5253713</v>
      </c>
      <c r="E13" s="66">
        <f t="shared" ref="E13" si="0">SUM(E10:E12)</f>
        <v>0</v>
      </c>
      <c r="F13" s="66">
        <f>SUM(F10:F12)</f>
        <v>36283893</v>
      </c>
    </row>
    <row r="14" spans="2:28" ht="21.75" thickTop="1" x14ac:dyDescent="0.55000000000000004"/>
    <row r="15" spans="2:28" ht="23.25" customHeight="1" x14ac:dyDescent="0.55000000000000004"/>
    <row r="16" spans="2:28" ht="85.5" customHeight="1" x14ac:dyDescent="0.55000000000000004"/>
    <row r="17" spans="4:4" ht="30" x14ac:dyDescent="0.75">
      <c r="D17" s="44">
        <v>16</v>
      </c>
    </row>
  </sheetData>
  <sortState xmlns:xlrd2="http://schemas.microsoft.com/office/spreadsheetml/2017/richdata2" ref="B10:F12">
    <sortCondition descending="1" ref="F10:F12"/>
  </sortState>
  <mergeCells count="8">
    <mergeCell ref="B2:F2"/>
    <mergeCell ref="B3:F3"/>
    <mergeCell ref="B4:F4"/>
    <mergeCell ref="B8:B9"/>
    <mergeCell ref="D9"/>
    <mergeCell ref="D8"/>
    <mergeCell ref="F9"/>
    <mergeCell ref="F8"/>
  </mergeCells>
  <printOptions horizontalCentered="1" verticalCentered="1"/>
  <pageMargins left="0.25" right="0.25" top="0.75" bottom="0.75" header="0.3" footer="0.3"/>
  <pageSetup paperSize="9" scale="8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C2:Q22"/>
  <sheetViews>
    <sheetView rightToLeft="1" view="pageBreakPreview" zoomScale="85" zoomScaleNormal="85" zoomScaleSheetLayoutView="85" workbookViewId="0">
      <selection activeCell="Q19" sqref="Q19"/>
    </sheetView>
  </sheetViews>
  <sheetFormatPr defaultRowHeight="21" x14ac:dyDescent="0.55000000000000004"/>
  <cols>
    <col min="1" max="1" width="7" style="2" customWidth="1"/>
    <col min="2" max="2" width="1.28515625" style="2" customWidth="1"/>
    <col min="3" max="3" width="27.5703125" style="2" bestFit="1" customWidth="1"/>
    <col min="4" max="4" width="1" style="2" customWidth="1"/>
    <col min="5" max="5" width="19.140625" style="2" bestFit="1" customWidth="1"/>
    <col min="6" max="6" width="1" style="2" customWidth="1"/>
    <col min="7" max="7" width="19.7109375" style="2" customWidth="1"/>
    <col min="8" max="8" width="1" style="2" customWidth="1"/>
    <col min="9" max="9" width="22.85546875" style="2" bestFit="1" customWidth="1"/>
    <col min="10" max="10" width="1" style="2" customWidth="1"/>
    <col min="11" max="11" width="22" style="2" bestFit="1" customWidth="1"/>
    <col min="12" max="12" width="1" style="2" customWidth="1"/>
    <col min="13" max="13" width="18.42578125" style="2" bestFit="1" customWidth="1"/>
    <col min="14" max="14" width="1" style="2" customWidth="1"/>
    <col min="15" max="15" width="19.28515625" style="2" customWidth="1"/>
    <col min="16" max="16" width="1" style="2" customWidth="1"/>
    <col min="17" max="17" width="17.7109375" style="7" customWidth="1"/>
    <col min="18" max="18" width="1" style="2" customWidth="1"/>
    <col min="19" max="19" width="9.140625" style="2" customWidth="1"/>
    <col min="20" max="16384" width="9.140625" style="2"/>
  </cols>
  <sheetData>
    <row r="2" spans="3:17" ht="30" x14ac:dyDescent="0.55000000000000004">
      <c r="C2" s="142" t="s">
        <v>108</v>
      </c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  <c r="O2" s="142"/>
      <c r="P2" s="142"/>
      <c r="Q2" s="142"/>
    </row>
    <row r="3" spans="3:17" ht="30" x14ac:dyDescent="0.55000000000000004">
      <c r="C3" s="142" t="s">
        <v>0</v>
      </c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  <c r="O3" s="142"/>
      <c r="P3" s="142"/>
      <c r="Q3" s="142"/>
    </row>
    <row r="4" spans="3:17" ht="30" x14ac:dyDescent="0.55000000000000004">
      <c r="C4" s="142" t="s">
        <v>186</v>
      </c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  <c r="O4" s="142"/>
      <c r="P4" s="142"/>
      <c r="Q4" s="142"/>
    </row>
    <row r="5" spans="3:17" ht="30" x14ac:dyDescent="0.55000000000000004"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</row>
    <row r="6" spans="3:17" ht="30" x14ac:dyDescent="0.55000000000000004"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</row>
    <row r="7" spans="3:17" ht="30" x14ac:dyDescent="0.55000000000000004">
      <c r="C7" s="43" t="s">
        <v>94</v>
      </c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</row>
    <row r="9" spans="3:17" s="6" customFormat="1" ht="34.5" customHeight="1" x14ac:dyDescent="0.25">
      <c r="C9" s="143" t="s">
        <v>102</v>
      </c>
      <c r="D9" s="144" t="s">
        <v>179</v>
      </c>
      <c r="E9" s="144" t="s">
        <v>2</v>
      </c>
      <c r="F9" s="144" t="s">
        <v>2</v>
      </c>
      <c r="G9" s="144" t="s">
        <v>2</v>
      </c>
      <c r="I9" s="144" t="s">
        <v>3</v>
      </c>
      <c r="J9" s="144" t="s">
        <v>3</v>
      </c>
      <c r="K9" s="144" t="s">
        <v>3</v>
      </c>
      <c r="M9" s="144" t="s">
        <v>187</v>
      </c>
      <c r="N9" s="144" t="s">
        <v>4</v>
      </c>
      <c r="O9" s="144" t="s">
        <v>4</v>
      </c>
      <c r="P9" s="144" t="s">
        <v>4</v>
      </c>
      <c r="Q9" s="144" t="s">
        <v>4</v>
      </c>
    </row>
    <row r="10" spans="3:17" s="6" customFormat="1" ht="44.25" customHeight="1" x14ac:dyDescent="0.25">
      <c r="C10" s="143"/>
      <c r="D10" s="9"/>
      <c r="E10" s="145" t="s">
        <v>6</v>
      </c>
      <c r="F10" s="9"/>
      <c r="G10" s="145" t="s">
        <v>7</v>
      </c>
      <c r="I10" s="145" t="s">
        <v>103</v>
      </c>
      <c r="J10" s="9"/>
      <c r="K10" s="145" t="s">
        <v>104</v>
      </c>
      <c r="M10" s="145" t="s">
        <v>6</v>
      </c>
      <c r="N10" s="9"/>
      <c r="O10" s="145" t="s">
        <v>7</v>
      </c>
      <c r="Q10" s="147" t="s">
        <v>11</v>
      </c>
    </row>
    <row r="11" spans="3:17" s="6" customFormat="1" ht="39.75" customHeight="1" x14ac:dyDescent="0.25">
      <c r="C11" s="143"/>
      <c r="D11" s="8"/>
      <c r="E11" s="146" t="s">
        <v>6</v>
      </c>
      <c r="F11" s="8"/>
      <c r="G11" s="146" t="s">
        <v>7</v>
      </c>
      <c r="I11" s="146"/>
      <c r="J11" s="8"/>
      <c r="K11" s="146"/>
      <c r="M11" s="146" t="s">
        <v>6</v>
      </c>
      <c r="N11" s="8"/>
      <c r="O11" s="146" t="s">
        <v>7</v>
      </c>
      <c r="Q11" s="148" t="s">
        <v>11</v>
      </c>
    </row>
    <row r="12" spans="3:17" x14ac:dyDescent="0.55000000000000004">
      <c r="C12" s="101" t="s">
        <v>98</v>
      </c>
      <c r="E12" s="75">
        <f>'اوراق مشارکت'!R22</f>
        <v>93681979986</v>
      </c>
      <c r="F12" s="67"/>
      <c r="G12" s="75">
        <f>'اوراق مشارکت'!T22</f>
        <v>95548390485</v>
      </c>
      <c r="H12" s="67"/>
      <c r="I12" s="75">
        <f>'اوراق مشارکت'!X22</f>
        <v>1881720995</v>
      </c>
      <c r="J12" s="67"/>
      <c r="K12" s="75">
        <f>'اوراق مشارکت'!AB22</f>
        <v>0</v>
      </c>
      <c r="L12" s="67"/>
      <c r="M12" s="75">
        <f>'اوراق مشارکت'!AH22</f>
        <v>95563700981</v>
      </c>
      <c r="N12" s="67"/>
      <c r="O12" s="75">
        <f>'اوراق مشارکت'!AJ22</f>
        <v>100854592426</v>
      </c>
      <c r="P12" s="67"/>
      <c r="Q12" s="92">
        <f>O12/$O$18</f>
        <v>0.47355024833544124</v>
      </c>
    </row>
    <row r="13" spans="3:17" x14ac:dyDescent="0.55000000000000004">
      <c r="C13" s="103" t="s">
        <v>163</v>
      </c>
      <c r="E13" s="75">
        <f>سپرده!L25</f>
        <v>59348583106</v>
      </c>
      <c r="F13" s="67"/>
      <c r="G13" s="75">
        <f>E13</f>
        <v>59348583106</v>
      </c>
      <c r="H13" s="67"/>
      <c r="I13" s="75">
        <f>سپرده!N25</f>
        <v>22742701632</v>
      </c>
      <c r="J13" s="67"/>
      <c r="K13" s="75">
        <f>سپرده!P25</f>
        <v>27694069055</v>
      </c>
      <c r="L13" s="67"/>
      <c r="M13" s="97">
        <f>سپرده!R25</f>
        <v>54397215683</v>
      </c>
      <c r="O13" s="97">
        <f>M13</f>
        <v>54397215683</v>
      </c>
      <c r="P13" s="67"/>
      <c r="Q13" s="92">
        <f>O13/$O$18</f>
        <v>0.25541538938191582</v>
      </c>
    </row>
    <row r="14" spans="3:17" x14ac:dyDescent="0.55000000000000004">
      <c r="C14" s="103" t="s">
        <v>96</v>
      </c>
      <c r="E14" s="75">
        <f>سهام!H21</f>
        <v>28453933576</v>
      </c>
      <c r="F14" s="67"/>
      <c r="G14" s="75">
        <f>سهام!J21</f>
        <v>30814301522.902504</v>
      </c>
      <c r="H14" s="67"/>
      <c r="I14" s="75">
        <f>سهام!N21</f>
        <v>14002687414</v>
      </c>
      <c r="J14" s="67"/>
      <c r="K14" s="75">
        <f>سهام!R21</f>
        <v>0</v>
      </c>
      <c r="L14" s="67"/>
      <c r="M14" s="75">
        <f>سهام!X21</f>
        <v>42456620990</v>
      </c>
      <c r="N14" s="67"/>
      <c r="O14" s="75">
        <f>سهام!Z21</f>
        <v>41723673966.0495</v>
      </c>
      <c r="P14" s="67"/>
      <c r="Q14" s="92">
        <f>O14/$O$18</f>
        <v>0.19590834381277125</v>
      </c>
    </row>
    <row r="15" spans="3:17" x14ac:dyDescent="0.55000000000000004">
      <c r="C15" s="102" t="s">
        <v>101</v>
      </c>
      <c r="E15" s="75">
        <f>'گواهی سپرده'!N13</f>
        <v>16000000000</v>
      </c>
      <c r="F15" s="75"/>
      <c r="G15" s="75">
        <f>'گواهی سپرده'!P13</f>
        <v>16000000000</v>
      </c>
      <c r="H15" s="75"/>
      <c r="I15" s="75">
        <f>'گواهی سپرده'!T15</f>
        <v>0</v>
      </c>
      <c r="J15" s="75"/>
      <c r="K15" s="75">
        <f>'گواهی سپرده'!X15</f>
        <v>0</v>
      </c>
      <c r="L15" s="75"/>
      <c r="M15" s="75">
        <f>'گواهی سپرده'!AB15</f>
        <v>16000000000</v>
      </c>
      <c r="N15" s="75"/>
      <c r="O15" s="75">
        <f>'گواهی سپرده'!AD15</f>
        <v>16000000000</v>
      </c>
      <c r="P15" s="75"/>
      <c r="Q15" s="92">
        <f>O15/$O$18</f>
        <v>7.5126018469871714E-2</v>
      </c>
    </row>
    <row r="16" spans="3:17" x14ac:dyDescent="0.55000000000000004">
      <c r="C16" s="102" t="s">
        <v>97</v>
      </c>
      <c r="E16" s="75">
        <v>0</v>
      </c>
      <c r="F16" s="67"/>
      <c r="G16" s="75">
        <v>0</v>
      </c>
      <c r="H16" s="67"/>
      <c r="I16" s="75">
        <v>0</v>
      </c>
      <c r="J16" s="67"/>
      <c r="K16" s="75">
        <v>0</v>
      </c>
      <c r="L16" s="67"/>
      <c r="M16" s="75">
        <v>0</v>
      </c>
      <c r="N16" s="67"/>
      <c r="O16" s="75">
        <v>0</v>
      </c>
      <c r="P16" s="67"/>
      <c r="Q16" s="92">
        <f>O16/$O$18</f>
        <v>0</v>
      </c>
    </row>
    <row r="17" spans="3:17" x14ac:dyDescent="0.55000000000000004">
      <c r="C17" s="102"/>
      <c r="E17" s="75"/>
      <c r="F17" s="67"/>
      <c r="G17" s="75"/>
      <c r="H17" s="67"/>
      <c r="I17" s="75"/>
      <c r="J17" s="67"/>
      <c r="K17" s="75"/>
      <c r="L17" s="67"/>
      <c r="M17" s="75"/>
      <c r="N17" s="67"/>
      <c r="O17" s="75"/>
      <c r="P17" s="67"/>
      <c r="Q17" s="92"/>
    </row>
    <row r="18" spans="3:17" ht="21.75" thickBot="1" x14ac:dyDescent="0.6">
      <c r="C18" s="102" t="s">
        <v>93</v>
      </c>
      <c r="D18" s="3">
        <f t="shared" ref="D18:P18" si="0">SUM(D12:D16)</f>
        <v>0</v>
      </c>
      <c r="E18" s="66">
        <f t="shared" si="0"/>
        <v>197484496668</v>
      </c>
      <c r="F18" s="75">
        <f t="shared" si="0"/>
        <v>0</v>
      </c>
      <c r="G18" s="66">
        <f t="shared" si="0"/>
        <v>201711275113.9025</v>
      </c>
      <c r="H18" s="75">
        <f t="shared" si="0"/>
        <v>0</v>
      </c>
      <c r="I18" s="66">
        <f t="shared" si="0"/>
        <v>38627110041</v>
      </c>
      <c r="J18" s="75">
        <f t="shared" si="0"/>
        <v>0</v>
      </c>
      <c r="K18" s="66">
        <f t="shared" si="0"/>
        <v>27694069055</v>
      </c>
      <c r="L18" s="75">
        <f t="shared" si="0"/>
        <v>0</v>
      </c>
      <c r="M18" s="66">
        <f>SUM(M12:M16)</f>
        <v>208417537654</v>
      </c>
      <c r="N18" s="75">
        <f t="shared" si="0"/>
        <v>0</v>
      </c>
      <c r="O18" s="66">
        <f>SUM(O12:O16)</f>
        <v>212975482075.0495</v>
      </c>
      <c r="P18" s="75">
        <f t="shared" si="0"/>
        <v>0</v>
      </c>
      <c r="Q18" s="93">
        <f>SUM(Q12:Q17)</f>
        <v>1</v>
      </c>
    </row>
    <row r="19" spans="3:17" ht="21.75" thickTop="1" x14ac:dyDescent="0.55000000000000004"/>
    <row r="22" spans="3:17" ht="30" x14ac:dyDescent="0.75">
      <c r="I22" s="44">
        <v>1</v>
      </c>
    </row>
  </sheetData>
  <sortState xmlns:xlrd2="http://schemas.microsoft.com/office/spreadsheetml/2017/richdata2" ref="C12:Q17">
    <sortCondition descending="1" ref="O12:O17"/>
  </sortState>
  <mergeCells count="14">
    <mergeCell ref="C2:Q2"/>
    <mergeCell ref="C3:Q3"/>
    <mergeCell ref="C4:Q4"/>
    <mergeCell ref="C9:C11"/>
    <mergeCell ref="D9:G9"/>
    <mergeCell ref="I9:K9"/>
    <mergeCell ref="M9:Q9"/>
    <mergeCell ref="E10:E11"/>
    <mergeCell ref="G10:G11"/>
    <mergeCell ref="Q10:Q11"/>
    <mergeCell ref="I10:I11"/>
    <mergeCell ref="K10:K11"/>
    <mergeCell ref="M10:M11"/>
    <mergeCell ref="O10:O11"/>
  </mergeCells>
  <printOptions horizontalCentered="1" verticalCentered="1"/>
  <pageMargins left="0.25" right="0.25" top="0.75" bottom="0.75" header="0.3" footer="0.3"/>
  <pageSetup paperSize="9" scale="7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DC85AA-20D4-41E6-849F-D1EFE6D7CB8F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C2:AD23"/>
  <sheetViews>
    <sheetView rightToLeft="1" view="pageBreakPreview" topLeftCell="A13" zoomScale="85" zoomScaleNormal="85" zoomScaleSheetLayoutView="85" workbookViewId="0">
      <selection activeCell="Q19" sqref="Q19"/>
    </sheetView>
  </sheetViews>
  <sheetFormatPr defaultRowHeight="21" x14ac:dyDescent="0.55000000000000004"/>
  <cols>
    <col min="1" max="1" width="2.5703125" style="2" customWidth="1"/>
    <col min="2" max="2" width="1.28515625" style="2" customWidth="1"/>
    <col min="3" max="3" width="7" style="2" customWidth="1"/>
    <col min="4" max="4" width="27.5703125" style="2" bestFit="1" customWidth="1"/>
    <col min="5" max="5" width="1" style="2" customWidth="1"/>
    <col min="6" max="6" width="14.28515625" style="2" customWidth="1"/>
    <col min="7" max="7" width="1" style="2" customWidth="1"/>
    <col min="8" max="8" width="18.42578125" style="2" bestFit="1" customWidth="1"/>
    <col min="9" max="9" width="1" style="2" customWidth="1"/>
    <col min="10" max="10" width="19.7109375" style="2" customWidth="1"/>
    <col min="11" max="11" width="1" style="2" customWidth="1"/>
    <col min="12" max="12" width="10.5703125" style="2" customWidth="1"/>
    <col min="13" max="13" width="0.85546875" style="2" customWidth="1"/>
    <col min="14" max="14" width="19.28515625" style="2" bestFit="1" customWidth="1"/>
    <col min="15" max="15" width="1" style="2" customWidth="1"/>
    <col min="16" max="16" width="13.28515625" style="2" bestFit="1" customWidth="1"/>
    <col min="17" max="17" width="1" style="2" customWidth="1"/>
    <col min="18" max="18" width="17.28515625" style="2" bestFit="1" customWidth="1"/>
    <col min="19" max="19" width="1" style="2" customWidth="1"/>
    <col min="20" max="20" width="11.42578125" style="2" bestFit="1" customWidth="1"/>
    <col min="21" max="21" width="1" style="2" customWidth="1"/>
    <col min="22" max="22" width="11.28515625" style="2" customWidth="1"/>
    <col min="23" max="23" width="1" style="2" customWidth="1"/>
    <col min="24" max="24" width="17.7109375" style="2" customWidth="1"/>
    <col min="25" max="25" width="1" style="2" customWidth="1"/>
    <col min="26" max="26" width="17.140625" style="2" customWidth="1"/>
    <col min="27" max="27" width="1" style="2" customWidth="1"/>
    <col min="28" max="28" width="17.5703125" style="7" customWidth="1"/>
    <col min="29" max="29" width="1" style="2" customWidth="1"/>
    <col min="30" max="30" width="9.140625" style="2" customWidth="1"/>
    <col min="31" max="16384" width="9.140625" style="2"/>
  </cols>
  <sheetData>
    <row r="2" spans="3:29" ht="30" x14ac:dyDescent="0.55000000000000004">
      <c r="D2" s="142" t="s">
        <v>108</v>
      </c>
      <c r="E2" s="142"/>
      <c r="F2" s="142"/>
      <c r="G2" s="142"/>
      <c r="H2" s="142"/>
      <c r="I2" s="142"/>
      <c r="J2" s="142"/>
      <c r="K2" s="142"/>
      <c r="L2" s="142"/>
      <c r="M2" s="142"/>
      <c r="N2" s="142"/>
      <c r="O2" s="142"/>
      <c r="P2" s="142"/>
      <c r="Q2" s="142"/>
      <c r="R2" s="142"/>
      <c r="S2" s="142"/>
      <c r="T2" s="142"/>
      <c r="U2" s="142"/>
      <c r="V2" s="142"/>
      <c r="W2" s="142"/>
      <c r="X2" s="142"/>
      <c r="Y2" s="142"/>
      <c r="Z2" s="142"/>
      <c r="AA2" s="142"/>
      <c r="AB2" s="142"/>
    </row>
    <row r="3" spans="3:29" ht="30" x14ac:dyDescent="0.55000000000000004">
      <c r="D3" s="142" t="s">
        <v>0</v>
      </c>
      <c r="E3" s="142"/>
      <c r="F3" s="142"/>
      <c r="G3" s="142"/>
      <c r="H3" s="142"/>
      <c r="I3" s="142"/>
      <c r="J3" s="142"/>
      <c r="K3" s="142"/>
      <c r="L3" s="142"/>
      <c r="M3" s="142"/>
      <c r="N3" s="142"/>
      <c r="O3" s="142"/>
      <c r="P3" s="142"/>
      <c r="Q3" s="142"/>
      <c r="R3" s="142"/>
      <c r="S3" s="142"/>
      <c r="T3" s="142"/>
      <c r="U3" s="142"/>
      <c r="V3" s="142"/>
      <c r="W3" s="142"/>
      <c r="X3" s="142"/>
      <c r="Y3" s="142"/>
      <c r="Z3" s="142"/>
      <c r="AA3" s="142"/>
      <c r="AB3" s="142"/>
    </row>
    <row r="4" spans="3:29" ht="30" x14ac:dyDescent="0.55000000000000004">
      <c r="D4" s="142" t="s">
        <v>186</v>
      </c>
      <c r="E4" s="142"/>
      <c r="F4" s="142"/>
      <c r="G4" s="142"/>
      <c r="H4" s="142"/>
      <c r="I4" s="142"/>
      <c r="J4" s="142"/>
      <c r="K4" s="142"/>
      <c r="L4" s="142"/>
      <c r="M4" s="142"/>
      <c r="N4" s="142"/>
      <c r="O4" s="142"/>
      <c r="P4" s="142"/>
      <c r="Q4" s="142"/>
      <c r="R4" s="142"/>
      <c r="S4" s="142"/>
      <c r="T4" s="142"/>
      <c r="U4" s="142"/>
      <c r="V4" s="142"/>
      <c r="W4" s="142"/>
      <c r="X4" s="142"/>
      <c r="Y4" s="142"/>
      <c r="Z4" s="142"/>
      <c r="AA4" s="142"/>
      <c r="AB4" s="142"/>
    </row>
    <row r="5" spans="3:29" ht="30" x14ac:dyDescent="0.55000000000000004">
      <c r="D5" s="11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</row>
    <row r="6" spans="3:29" ht="30" x14ac:dyDescent="0.55000000000000004">
      <c r="D6" s="11" t="s">
        <v>95</v>
      </c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</row>
    <row r="8" spans="3:29" s="6" customFormat="1" ht="34.5" customHeight="1" x14ac:dyDescent="0.25">
      <c r="C8" s="111"/>
      <c r="D8" s="143" t="s">
        <v>1</v>
      </c>
      <c r="F8" s="144" t="s">
        <v>179</v>
      </c>
      <c r="G8" s="144" t="s">
        <v>2</v>
      </c>
      <c r="H8" s="144" t="s">
        <v>2</v>
      </c>
      <c r="I8" s="144" t="s">
        <v>2</v>
      </c>
      <c r="J8" s="144" t="s">
        <v>2</v>
      </c>
      <c r="K8" s="149"/>
      <c r="L8" s="144" t="s">
        <v>3</v>
      </c>
      <c r="M8" s="144" t="s">
        <v>3</v>
      </c>
      <c r="N8" s="144" t="s">
        <v>3</v>
      </c>
      <c r="O8" s="144" t="s">
        <v>3</v>
      </c>
      <c r="P8" s="144" t="s">
        <v>3</v>
      </c>
      <c r="Q8" s="144" t="s">
        <v>3</v>
      </c>
      <c r="R8" s="144" t="s">
        <v>3</v>
      </c>
      <c r="S8" s="149"/>
      <c r="T8" s="144" t="s">
        <v>187</v>
      </c>
      <c r="U8" s="144" t="s">
        <v>4</v>
      </c>
      <c r="V8" s="144" t="s">
        <v>4</v>
      </c>
      <c r="W8" s="144" t="s">
        <v>4</v>
      </c>
      <c r="X8" s="144" t="s">
        <v>4</v>
      </c>
      <c r="Y8" s="144" t="s">
        <v>4</v>
      </c>
      <c r="Z8" s="144" t="s">
        <v>4</v>
      </c>
      <c r="AA8" s="144" t="s">
        <v>4</v>
      </c>
      <c r="AB8" s="144" t="s">
        <v>4</v>
      </c>
    </row>
    <row r="9" spans="3:29" s="6" customFormat="1" ht="44.25" customHeight="1" x14ac:dyDescent="0.25">
      <c r="C9" s="111"/>
      <c r="D9" s="143" t="s">
        <v>1</v>
      </c>
      <c r="E9" s="149"/>
      <c r="F9" s="145" t="s">
        <v>5</v>
      </c>
      <c r="G9" s="150"/>
      <c r="H9" s="145" t="s">
        <v>6</v>
      </c>
      <c r="I9" s="9"/>
      <c r="J9" s="145" t="s">
        <v>7</v>
      </c>
      <c r="K9" s="149"/>
      <c r="L9" s="145" t="s">
        <v>8</v>
      </c>
      <c r="M9" s="145" t="s">
        <v>8</v>
      </c>
      <c r="N9" s="145" t="s">
        <v>8</v>
      </c>
      <c r="O9" s="9"/>
      <c r="P9" s="145" t="s">
        <v>9</v>
      </c>
      <c r="Q9" s="145" t="s">
        <v>9</v>
      </c>
      <c r="R9" s="145" t="s">
        <v>9</v>
      </c>
      <c r="S9" s="149"/>
      <c r="T9" s="145" t="s">
        <v>5</v>
      </c>
      <c r="U9" s="150"/>
      <c r="V9" s="145" t="s">
        <v>10</v>
      </c>
      <c r="W9" s="150"/>
      <c r="X9" s="145" t="s">
        <v>6</v>
      </c>
      <c r="Y9" s="150"/>
      <c r="Z9" s="145" t="s">
        <v>7</v>
      </c>
      <c r="AA9" s="149"/>
      <c r="AB9" s="145" t="s">
        <v>11</v>
      </c>
    </row>
    <row r="10" spans="3:29" s="6" customFormat="1" ht="54" customHeight="1" x14ac:dyDescent="0.25">
      <c r="C10" s="111"/>
      <c r="D10" s="143" t="s">
        <v>1</v>
      </c>
      <c r="E10" s="149"/>
      <c r="F10" s="146" t="s">
        <v>5</v>
      </c>
      <c r="G10" s="151"/>
      <c r="H10" s="146" t="s">
        <v>6</v>
      </c>
      <c r="I10" s="8"/>
      <c r="J10" s="146" t="s">
        <v>7</v>
      </c>
      <c r="K10" s="149"/>
      <c r="L10" s="146" t="s">
        <v>5</v>
      </c>
      <c r="M10" s="8"/>
      <c r="N10" s="146" t="s">
        <v>6</v>
      </c>
      <c r="O10" s="8"/>
      <c r="P10" s="146" t="s">
        <v>5</v>
      </c>
      <c r="Q10" s="8"/>
      <c r="R10" s="146" t="s">
        <v>12</v>
      </c>
      <c r="S10" s="149"/>
      <c r="T10" s="146" t="s">
        <v>5</v>
      </c>
      <c r="U10" s="151"/>
      <c r="V10" s="146" t="s">
        <v>10</v>
      </c>
      <c r="W10" s="151"/>
      <c r="X10" s="146" t="s">
        <v>6</v>
      </c>
      <c r="Y10" s="151"/>
      <c r="Z10" s="146" t="s">
        <v>7</v>
      </c>
      <c r="AA10" s="149"/>
      <c r="AB10" s="146" t="s">
        <v>11</v>
      </c>
    </row>
    <row r="11" spans="3:29" x14ac:dyDescent="0.55000000000000004">
      <c r="D11" s="101" t="s">
        <v>18</v>
      </c>
      <c r="F11" s="75">
        <v>250368</v>
      </c>
      <c r="G11" s="67"/>
      <c r="H11" s="75">
        <v>9728482333</v>
      </c>
      <c r="I11" s="67"/>
      <c r="J11" s="75">
        <v>9227163358.0799999</v>
      </c>
      <c r="K11" s="67"/>
      <c r="L11" s="75">
        <v>0</v>
      </c>
      <c r="M11" s="67"/>
      <c r="N11" s="75">
        <v>0</v>
      </c>
      <c r="O11" s="67"/>
      <c r="P11" s="75">
        <v>0</v>
      </c>
      <c r="Q11" s="67"/>
      <c r="R11" s="75">
        <v>0</v>
      </c>
      <c r="S11" s="67"/>
      <c r="T11" s="75">
        <v>250368</v>
      </c>
      <c r="U11" s="67"/>
      <c r="V11" s="75">
        <v>30930</v>
      </c>
      <c r="W11" s="67"/>
      <c r="X11" s="75">
        <v>9728482333</v>
      </c>
      <c r="Y11" s="67"/>
      <c r="Z11" s="75">
        <v>7697806140.6719999</v>
      </c>
      <c r="AA11" s="67"/>
      <c r="AB11" s="92">
        <v>3.5299999999999998E-2</v>
      </c>
      <c r="AC11" s="120">
        <f t="shared" ref="AC11:AC20" si="0">COUNTA(AB11)</f>
        <v>1</v>
      </c>
    </row>
    <row r="12" spans="3:29" x14ac:dyDescent="0.55000000000000004">
      <c r="D12" s="103" t="s">
        <v>15</v>
      </c>
      <c r="F12" s="75">
        <v>354847</v>
      </c>
      <c r="G12" s="67"/>
      <c r="H12" s="75">
        <v>4586052833</v>
      </c>
      <c r="I12" s="67"/>
      <c r="J12" s="75">
        <v>6321023033.4720001</v>
      </c>
      <c r="K12" s="67"/>
      <c r="L12" s="75">
        <v>0</v>
      </c>
      <c r="M12" s="67"/>
      <c r="N12" s="75">
        <v>0</v>
      </c>
      <c r="O12" s="67"/>
      <c r="P12" s="75">
        <v>0</v>
      </c>
      <c r="Q12" s="67"/>
      <c r="R12" s="75">
        <v>0</v>
      </c>
      <c r="S12" s="67"/>
      <c r="T12" s="75">
        <v>354847</v>
      </c>
      <c r="U12" s="67"/>
      <c r="V12" s="75">
        <v>21490</v>
      </c>
      <c r="W12" s="67"/>
      <c r="X12" s="75">
        <v>4586052833</v>
      </c>
      <c r="Y12" s="67"/>
      <c r="Z12" s="75">
        <v>7580289340.9215002</v>
      </c>
      <c r="AA12" s="67"/>
      <c r="AB12" s="92">
        <v>3.4700000000000002E-2</v>
      </c>
      <c r="AC12" s="120">
        <f t="shared" si="0"/>
        <v>1</v>
      </c>
    </row>
    <row r="13" spans="3:29" x14ac:dyDescent="0.55000000000000004">
      <c r="D13" s="103" t="s">
        <v>190</v>
      </c>
      <c r="F13" s="75">
        <v>0</v>
      </c>
      <c r="G13" s="67"/>
      <c r="H13" s="75">
        <v>0</v>
      </c>
      <c r="I13" s="67"/>
      <c r="J13" s="75">
        <v>0</v>
      </c>
      <c r="K13" s="67"/>
      <c r="L13" s="75">
        <v>90000</v>
      </c>
      <c r="M13" s="67"/>
      <c r="N13" s="75">
        <v>5968033190</v>
      </c>
      <c r="O13" s="67"/>
      <c r="P13" s="75">
        <v>0</v>
      </c>
      <c r="Q13" s="67"/>
      <c r="R13" s="75">
        <v>0</v>
      </c>
      <c r="S13" s="67"/>
      <c r="T13" s="75">
        <v>90000</v>
      </c>
      <c r="U13" s="67"/>
      <c r="V13" s="75">
        <v>64400</v>
      </c>
      <c r="W13" s="67"/>
      <c r="X13" s="75">
        <v>5968033190</v>
      </c>
      <c r="Y13" s="67"/>
      <c r="Z13" s="75">
        <v>5761513800</v>
      </c>
      <c r="AA13" s="67"/>
      <c r="AB13" s="92">
        <v>2.64E-2</v>
      </c>
      <c r="AC13" s="120">
        <f t="shared" si="0"/>
        <v>1</v>
      </c>
    </row>
    <row r="14" spans="3:29" x14ac:dyDescent="0.55000000000000004">
      <c r="D14" s="103" t="s">
        <v>17</v>
      </c>
      <c r="F14" s="75">
        <v>465000</v>
      </c>
      <c r="G14" s="67"/>
      <c r="H14" s="75">
        <v>5596170468</v>
      </c>
      <c r="I14" s="67"/>
      <c r="J14" s="75">
        <v>5609200488.75</v>
      </c>
      <c r="K14" s="67"/>
      <c r="L14" s="75">
        <v>0</v>
      </c>
      <c r="M14" s="67"/>
      <c r="N14" s="75">
        <v>0</v>
      </c>
      <c r="O14" s="67"/>
      <c r="P14" s="75">
        <v>0</v>
      </c>
      <c r="Q14" s="67"/>
      <c r="R14" s="75">
        <v>0</v>
      </c>
      <c r="S14" s="67"/>
      <c r="T14" s="75">
        <v>465000</v>
      </c>
      <c r="U14" s="67"/>
      <c r="V14" s="75">
        <v>11550</v>
      </c>
      <c r="W14" s="67"/>
      <c r="X14" s="75">
        <v>5596170468</v>
      </c>
      <c r="Y14" s="67"/>
      <c r="Z14" s="75">
        <v>5338794037.5</v>
      </c>
      <c r="AA14" s="67"/>
      <c r="AB14" s="92">
        <v>2.4500000000000001E-2</v>
      </c>
      <c r="AC14" s="120">
        <f t="shared" si="0"/>
        <v>1</v>
      </c>
    </row>
    <row r="15" spans="3:29" x14ac:dyDescent="0.55000000000000004">
      <c r="D15" s="102" t="s">
        <v>180</v>
      </c>
      <c r="F15" s="75">
        <v>540000</v>
      </c>
      <c r="G15" s="67"/>
      <c r="H15" s="75">
        <v>6026497372</v>
      </c>
      <c r="I15" s="67"/>
      <c r="J15" s="75">
        <v>5765092380</v>
      </c>
      <c r="K15" s="67"/>
      <c r="L15" s="75">
        <v>0</v>
      </c>
      <c r="M15" s="67"/>
      <c r="N15" s="75">
        <v>0</v>
      </c>
      <c r="O15" s="67"/>
      <c r="P15" s="75">
        <v>0</v>
      </c>
      <c r="Q15" s="67"/>
      <c r="R15" s="75">
        <v>0</v>
      </c>
      <c r="S15" s="67"/>
      <c r="T15" s="75">
        <v>540000</v>
      </c>
      <c r="U15" s="67"/>
      <c r="V15" s="75">
        <v>8060</v>
      </c>
      <c r="W15" s="67"/>
      <c r="X15" s="75">
        <v>6026497372</v>
      </c>
      <c r="Y15" s="67"/>
      <c r="Z15" s="75">
        <v>4326503220</v>
      </c>
      <c r="AA15" s="67"/>
      <c r="AB15" s="92">
        <v>1.9800000000000002E-2</v>
      </c>
      <c r="AC15" s="120">
        <f t="shared" si="0"/>
        <v>1</v>
      </c>
    </row>
    <row r="16" spans="3:29" x14ac:dyDescent="0.55000000000000004">
      <c r="D16" s="102" t="s">
        <v>189</v>
      </c>
      <c r="F16" s="75">
        <v>0</v>
      </c>
      <c r="G16" s="67"/>
      <c r="H16" s="75">
        <v>0</v>
      </c>
      <c r="I16" s="67"/>
      <c r="J16" s="75">
        <v>0</v>
      </c>
      <c r="K16" s="67"/>
      <c r="L16" s="75">
        <v>75000</v>
      </c>
      <c r="M16" s="67"/>
      <c r="N16" s="75">
        <v>4034016183</v>
      </c>
      <c r="O16" s="67"/>
      <c r="P16" s="75">
        <v>0</v>
      </c>
      <c r="Q16" s="67"/>
      <c r="R16" s="75">
        <v>0</v>
      </c>
      <c r="S16" s="67"/>
      <c r="T16" s="75">
        <v>75000</v>
      </c>
      <c r="U16" s="67"/>
      <c r="V16" s="75">
        <v>55850</v>
      </c>
      <c r="W16" s="67"/>
      <c r="X16" s="75">
        <v>4034016183</v>
      </c>
      <c r="Y16" s="67"/>
      <c r="Z16" s="75">
        <v>4163826937.5</v>
      </c>
      <c r="AA16" s="67"/>
      <c r="AB16" s="92">
        <v>1.9099999999999999E-2</v>
      </c>
      <c r="AC16" s="120">
        <f t="shared" si="0"/>
        <v>1</v>
      </c>
    </row>
    <row r="17" spans="4:30" x14ac:dyDescent="0.55000000000000004">
      <c r="D17" s="103" t="s">
        <v>188</v>
      </c>
      <c r="F17" s="75">
        <v>0</v>
      </c>
      <c r="G17" s="67"/>
      <c r="H17" s="75">
        <v>0</v>
      </c>
      <c r="I17" s="67"/>
      <c r="J17" s="75">
        <v>0</v>
      </c>
      <c r="K17" s="67"/>
      <c r="L17" s="75">
        <v>350000</v>
      </c>
      <c r="M17" s="67"/>
      <c r="N17" s="75">
        <v>4000638041</v>
      </c>
      <c r="O17" s="67"/>
      <c r="P17" s="75">
        <v>0</v>
      </c>
      <c r="Q17" s="67"/>
      <c r="R17" s="75">
        <v>0</v>
      </c>
      <c r="S17" s="67"/>
      <c r="T17" s="75">
        <v>350000</v>
      </c>
      <c r="U17" s="67"/>
      <c r="V17" s="75">
        <v>10420</v>
      </c>
      <c r="W17" s="67"/>
      <c r="X17" s="75">
        <v>4000638041</v>
      </c>
      <c r="Y17" s="67"/>
      <c r="Z17" s="75">
        <v>3625300350</v>
      </c>
      <c r="AA17" s="75"/>
      <c r="AB17" s="92">
        <v>1.66E-2</v>
      </c>
      <c r="AC17" s="120">
        <f t="shared" si="0"/>
        <v>1</v>
      </c>
    </row>
    <row r="18" spans="4:30" x14ac:dyDescent="0.55000000000000004">
      <c r="D18" s="103" t="s">
        <v>168</v>
      </c>
      <c r="F18" s="75">
        <v>38763</v>
      </c>
      <c r="G18" s="67"/>
      <c r="H18" s="75">
        <v>2492175952</v>
      </c>
      <c r="I18" s="67"/>
      <c r="J18" s="75">
        <v>3869804929.8645</v>
      </c>
      <c r="K18" s="67"/>
      <c r="L18" s="75">
        <v>0</v>
      </c>
      <c r="M18" s="67"/>
      <c r="N18" s="75">
        <v>0</v>
      </c>
      <c r="O18" s="67"/>
      <c r="P18" s="75">
        <v>0</v>
      </c>
      <c r="Q18" s="67"/>
      <c r="R18" s="75">
        <v>0</v>
      </c>
      <c r="S18" s="67"/>
      <c r="T18" s="75">
        <v>38763</v>
      </c>
      <c r="U18" s="67"/>
      <c r="V18" s="75">
        <v>83200</v>
      </c>
      <c r="W18" s="67"/>
      <c r="X18" s="75">
        <v>2492175952</v>
      </c>
      <c r="Y18" s="67"/>
      <c r="Z18" s="75">
        <v>3205892364.48</v>
      </c>
      <c r="AA18" s="67"/>
      <c r="AB18" s="92">
        <v>1.47E-2</v>
      </c>
      <c r="AC18" s="120">
        <f t="shared" si="0"/>
        <v>1</v>
      </c>
    </row>
    <row r="19" spans="4:30" x14ac:dyDescent="0.55000000000000004">
      <c r="D19" s="102" t="s">
        <v>16</v>
      </c>
      <c r="F19" s="75">
        <v>1024</v>
      </c>
      <c r="G19" s="67"/>
      <c r="H19" s="75">
        <v>24554618</v>
      </c>
      <c r="I19" s="67"/>
      <c r="J19" s="75">
        <v>22017332.736000001</v>
      </c>
      <c r="K19" s="67"/>
      <c r="L19" s="75">
        <v>0</v>
      </c>
      <c r="M19" s="67"/>
      <c r="N19" s="75">
        <v>0</v>
      </c>
      <c r="O19" s="67"/>
      <c r="P19" s="75">
        <v>0</v>
      </c>
      <c r="Q19" s="67"/>
      <c r="R19" s="75">
        <v>0</v>
      </c>
      <c r="S19" s="67"/>
      <c r="T19" s="75">
        <v>1024</v>
      </c>
      <c r="U19" s="67"/>
      <c r="V19" s="75">
        <v>23330</v>
      </c>
      <c r="W19" s="67"/>
      <c r="X19" s="75">
        <v>24554618</v>
      </c>
      <c r="Y19" s="67"/>
      <c r="Z19" s="75">
        <v>23747774.976</v>
      </c>
      <c r="AA19" s="67"/>
      <c r="AB19" s="92">
        <v>1E-4</v>
      </c>
      <c r="AC19" s="120">
        <f t="shared" si="0"/>
        <v>1</v>
      </c>
    </row>
    <row r="20" spans="4:30" x14ac:dyDescent="0.55000000000000004">
      <c r="D20" s="102"/>
      <c r="F20" s="75"/>
      <c r="G20" s="67"/>
      <c r="H20" s="75"/>
      <c r="I20" s="67"/>
      <c r="J20" s="75"/>
      <c r="K20" s="67"/>
      <c r="L20" s="75"/>
      <c r="M20" s="67"/>
      <c r="N20" s="75"/>
      <c r="O20" s="67"/>
      <c r="P20" s="75"/>
      <c r="Q20" s="67"/>
      <c r="R20" s="75"/>
      <c r="S20" s="67"/>
      <c r="T20" s="75"/>
      <c r="U20" s="67"/>
      <c r="V20" s="75"/>
      <c r="W20" s="67"/>
      <c r="X20" s="75"/>
      <c r="Y20" s="67"/>
      <c r="Z20" s="75">
        <v>0</v>
      </c>
      <c r="AA20" s="67"/>
      <c r="AB20" s="92"/>
      <c r="AC20" s="120">
        <f t="shared" si="0"/>
        <v>0</v>
      </c>
    </row>
    <row r="21" spans="4:30" ht="21.75" thickBot="1" x14ac:dyDescent="0.6">
      <c r="D21" s="102" t="s">
        <v>93</v>
      </c>
      <c r="F21" s="66">
        <f t="shared" ref="F21:AB21" si="1">SUM(F11:F19)</f>
        <v>1650002</v>
      </c>
      <c r="G21" s="75">
        <f t="shared" si="1"/>
        <v>0</v>
      </c>
      <c r="H21" s="66">
        <f t="shared" si="1"/>
        <v>28453933576</v>
      </c>
      <c r="I21" s="75">
        <f t="shared" si="1"/>
        <v>0</v>
      </c>
      <c r="J21" s="66">
        <f t="shared" si="1"/>
        <v>30814301522.902504</v>
      </c>
      <c r="K21" s="75">
        <f t="shared" si="1"/>
        <v>0</v>
      </c>
      <c r="L21" s="66">
        <f t="shared" si="1"/>
        <v>515000</v>
      </c>
      <c r="M21" s="75">
        <f t="shared" si="1"/>
        <v>0</v>
      </c>
      <c r="N21" s="66">
        <f t="shared" si="1"/>
        <v>14002687414</v>
      </c>
      <c r="O21" s="75">
        <f t="shared" si="1"/>
        <v>0</v>
      </c>
      <c r="P21" s="66">
        <f t="shared" si="1"/>
        <v>0</v>
      </c>
      <c r="Q21" s="75">
        <f t="shared" si="1"/>
        <v>0</v>
      </c>
      <c r="R21" s="66">
        <f t="shared" si="1"/>
        <v>0</v>
      </c>
      <c r="S21" s="75">
        <f t="shared" si="1"/>
        <v>0</v>
      </c>
      <c r="T21" s="66">
        <f t="shared" si="1"/>
        <v>2165002</v>
      </c>
      <c r="U21" s="75">
        <f t="shared" si="1"/>
        <v>0</v>
      </c>
      <c r="V21" s="66">
        <f t="shared" si="1"/>
        <v>309230</v>
      </c>
      <c r="W21" s="75">
        <f t="shared" si="1"/>
        <v>0</v>
      </c>
      <c r="X21" s="66">
        <f t="shared" si="1"/>
        <v>42456620990</v>
      </c>
      <c r="Y21" s="75">
        <f t="shared" si="1"/>
        <v>0</v>
      </c>
      <c r="Z21" s="66">
        <f t="shared" si="1"/>
        <v>41723673966.0495</v>
      </c>
      <c r="AA21" s="75">
        <f t="shared" si="1"/>
        <v>0</v>
      </c>
      <c r="AB21" s="93">
        <f t="shared" si="1"/>
        <v>0.19120000000000001</v>
      </c>
      <c r="AD21" s="59"/>
    </row>
    <row r="22" spans="4:30" ht="21.75" thickTop="1" x14ac:dyDescent="0.55000000000000004">
      <c r="R22" s="3"/>
      <c r="X22" s="3"/>
      <c r="Z22" s="117"/>
    </row>
    <row r="23" spans="4:30" ht="30.75" customHeight="1" x14ac:dyDescent="0.95">
      <c r="N23" s="139">
        <v>2</v>
      </c>
      <c r="P23" s="45"/>
      <c r="X23" s="3"/>
      <c r="Z23" s="3"/>
      <c r="AB23" s="2"/>
    </row>
  </sheetData>
  <sortState xmlns:xlrd2="http://schemas.microsoft.com/office/spreadsheetml/2017/richdata2" ref="D11:AB20">
    <sortCondition descending="1" ref="Z11:Z20"/>
  </sortState>
  <mergeCells count="29">
    <mergeCell ref="D2:AB2"/>
    <mergeCell ref="D3:AB3"/>
    <mergeCell ref="D4:AB4"/>
    <mergeCell ref="K8:K10"/>
    <mergeCell ref="S8:S10"/>
    <mergeCell ref="U9:U10"/>
    <mergeCell ref="W9:W10"/>
    <mergeCell ref="Y9:Y10"/>
    <mergeCell ref="AA9:AA10"/>
    <mergeCell ref="E9:E10"/>
    <mergeCell ref="G9:G10"/>
    <mergeCell ref="AB9:AB10"/>
    <mergeCell ref="T8:AB8"/>
    <mergeCell ref="L8:R8"/>
    <mergeCell ref="T9:T10"/>
    <mergeCell ref="V9:V10"/>
    <mergeCell ref="X9:X10"/>
    <mergeCell ref="Z9:Z10"/>
    <mergeCell ref="L10"/>
    <mergeCell ref="N10"/>
    <mergeCell ref="L9:N9"/>
    <mergeCell ref="P10"/>
    <mergeCell ref="R10"/>
    <mergeCell ref="P9:R9"/>
    <mergeCell ref="D8:D10"/>
    <mergeCell ref="F9:F10"/>
    <mergeCell ref="H9:H10"/>
    <mergeCell ref="J9:J10"/>
    <mergeCell ref="F8:J8"/>
  </mergeCells>
  <printOptions horizontalCentered="1" verticalCentered="1"/>
  <pageMargins left="0.25" right="0.25" top="0.75" bottom="0.75" header="0.3" footer="0.3"/>
  <pageSetup paperSize="9" scale="5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C2:AC18"/>
  <sheetViews>
    <sheetView rightToLeft="1" view="pageBreakPreview" topLeftCell="B1" zoomScale="85" zoomScaleNormal="100" zoomScaleSheetLayoutView="85" workbookViewId="0">
      <selection activeCell="Q19" sqref="Q19"/>
    </sheetView>
  </sheetViews>
  <sheetFormatPr defaultRowHeight="21" x14ac:dyDescent="0.6"/>
  <cols>
    <col min="1" max="1" width="4.5703125" style="1" customWidth="1"/>
    <col min="2" max="2" width="6.28515625" style="1" customWidth="1"/>
    <col min="3" max="3" width="13.7109375" style="1" bestFit="1" customWidth="1"/>
    <col min="4" max="4" width="1" style="1" customWidth="1"/>
    <col min="5" max="5" width="22.5703125" style="1" bestFit="1" customWidth="1"/>
    <col min="6" max="6" width="1" style="1" customWidth="1"/>
    <col min="7" max="7" width="16.28515625" style="1" bestFit="1" customWidth="1"/>
    <col min="8" max="8" width="1" style="1" customWidth="1"/>
    <col min="9" max="9" width="15.85546875" style="1" bestFit="1" customWidth="1"/>
    <col min="10" max="10" width="1" style="1" customWidth="1"/>
    <col min="11" max="11" width="11.85546875" style="1" bestFit="1" customWidth="1"/>
    <col min="12" max="12" width="1" style="1" customWidth="1"/>
    <col min="13" max="13" width="22.5703125" style="1" bestFit="1" customWidth="1"/>
    <col min="14" max="14" width="1" style="1" customWidth="1"/>
    <col min="15" max="15" width="16.28515625" style="1" bestFit="1" customWidth="1"/>
    <col min="16" max="16" width="1" style="1" customWidth="1"/>
    <col min="17" max="17" width="15.85546875" style="1" bestFit="1" customWidth="1"/>
    <col min="18" max="18" width="1" style="1" customWidth="1"/>
    <col min="19" max="19" width="11.8554687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3:29" ht="30" x14ac:dyDescent="0.6">
      <c r="C2" s="142" t="s">
        <v>108</v>
      </c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  <c r="O2" s="142"/>
      <c r="P2" s="142"/>
      <c r="Q2" s="142"/>
      <c r="R2" s="142"/>
      <c r="S2" s="142"/>
      <c r="T2" s="142"/>
    </row>
    <row r="3" spans="3:29" ht="30" x14ac:dyDescent="0.6">
      <c r="C3" s="142" t="s">
        <v>0</v>
      </c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  <c r="O3" s="142"/>
      <c r="P3" s="142"/>
      <c r="Q3" s="142"/>
      <c r="R3" s="142"/>
      <c r="S3" s="142"/>
      <c r="T3" s="142"/>
    </row>
    <row r="4" spans="3:29" ht="30" x14ac:dyDescent="0.6">
      <c r="C4" s="142" t="s">
        <v>186</v>
      </c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  <c r="O4" s="142"/>
      <c r="P4" s="142"/>
      <c r="Q4" s="142"/>
      <c r="R4" s="142"/>
      <c r="S4" s="142"/>
      <c r="T4" s="142"/>
    </row>
    <row r="5" spans="3:29" s="2" customFormat="1" ht="30" x14ac:dyDescent="0.55000000000000004">
      <c r="C5" s="11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</row>
    <row r="6" spans="3:29" s="2" customFormat="1" ht="30" x14ac:dyDescent="0.55000000000000004">
      <c r="C6" s="11" t="s">
        <v>105</v>
      </c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</row>
    <row r="8" spans="3:29" ht="24" customHeight="1" x14ac:dyDescent="0.6">
      <c r="C8" s="16"/>
      <c r="D8" s="12"/>
      <c r="E8" s="152" t="s">
        <v>179</v>
      </c>
      <c r="F8" s="152" t="s">
        <v>2</v>
      </c>
      <c r="G8" s="152" t="s">
        <v>2</v>
      </c>
      <c r="H8" s="152" t="s">
        <v>2</v>
      </c>
      <c r="I8" s="152" t="s">
        <v>2</v>
      </c>
      <c r="J8" s="152" t="s">
        <v>2</v>
      </c>
      <c r="K8" s="152" t="s">
        <v>2</v>
      </c>
      <c r="L8" s="12"/>
      <c r="M8" s="152" t="s">
        <v>187</v>
      </c>
      <c r="N8" s="152" t="s">
        <v>4</v>
      </c>
      <c r="O8" s="152" t="s">
        <v>4</v>
      </c>
      <c r="P8" s="152" t="s">
        <v>4</v>
      </c>
      <c r="Q8" s="152" t="s">
        <v>4</v>
      </c>
      <c r="R8" s="152" t="s">
        <v>4</v>
      </c>
      <c r="S8" s="152" t="s">
        <v>4</v>
      </c>
      <c r="T8" s="12"/>
    </row>
    <row r="9" spans="3:29" ht="30" x14ac:dyDescent="0.6">
      <c r="C9" s="15" t="s">
        <v>1</v>
      </c>
      <c r="D9" s="94"/>
      <c r="E9" s="15" t="s">
        <v>19</v>
      </c>
      <c r="F9" s="95"/>
      <c r="G9" s="15" t="s">
        <v>20</v>
      </c>
      <c r="H9" s="95"/>
      <c r="I9" s="15" t="s">
        <v>21</v>
      </c>
      <c r="J9" s="95"/>
      <c r="K9" s="15" t="s">
        <v>22</v>
      </c>
      <c r="L9" s="94"/>
      <c r="M9" s="15" t="s">
        <v>19</v>
      </c>
      <c r="N9" s="95"/>
      <c r="O9" s="15" t="s">
        <v>20</v>
      </c>
      <c r="P9" s="95"/>
      <c r="Q9" s="15" t="s">
        <v>21</v>
      </c>
      <c r="R9" s="95"/>
      <c r="S9" s="15" t="s">
        <v>22</v>
      </c>
      <c r="T9" s="12"/>
    </row>
    <row r="10" spans="3:29" x14ac:dyDescent="0.6">
      <c r="C10" s="77"/>
      <c r="D10" s="77"/>
      <c r="E10" s="77">
        <v>0</v>
      </c>
      <c r="F10" s="77"/>
      <c r="G10" s="77">
        <v>0</v>
      </c>
      <c r="H10" s="77"/>
      <c r="I10" s="77">
        <v>0</v>
      </c>
      <c r="J10" s="77"/>
      <c r="K10" s="77">
        <v>0</v>
      </c>
      <c r="L10" s="77"/>
      <c r="M10" s="77">
        <v>0</v>
      </c>
      <c r="N10" s="77"/>
      <c r="O10" s="77">
        <v>0</v>
      </c>
      <c r="P10" s="77"/>
      <c r="Q10" s="77">
        <v>0</v>
      </c>
      <c r="R10" s="77"/>
      <c r="S10" s="77">
        <v>0</v>
      </c>
    </row>
    <row r="11" spans="3:29" x14ac:dyDescent="0.6">
      <c r="C11" s="77"/>
      <c r="D11" s="77"/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77"/>
      <c r="P11" s="77"/>
      <c r="Q11" s="77"/>
      <c r="R11" s="77"/>
      <c r="S11" s="77"/>
    </row>
    <row r="12" spans="3:29" ht="26.25" customHeight="1" thickBot="1" x14ac:dyDescent="0.65">
      <c r="C12" s="17" t="s">
        <v>93</v>
      </c>
      <c r="D12" s="77"/>
      <c r="E12" s="96">
        <v>0</v>
      </c>
      <c r="F12" s="77"/>
      <c r="G12" s="96">
        <v>0</v>
      </c>
      <c r="H12" s="77"/>
      <c r="I12" s="96">
        <v>0</v>
      </c>
      <c r="J12" s="77"/>
      <c r="K12" s="96">
        <v>0</v>
      </c>
      <c r="L12" s="77"/>
      <c r="M12" s="96">
        <v>0</v>
      </c>
      <c r="N12" s="77"/>
      <c r="O12" s="96">
        <v>0</v>
      </c>
      <c r="P12" s="77"/>
      <c r="Q12" s="96">
        <v>0</v>
      </c>
      <c r="R12" s="77"/>
      <c r="S12" s="96">
        <v>0</v>
      </c>
    </row>
    <row r="13" spans="3:29" ht="21.75" thickTop="1" x14ac:dyDescent="0.6"/>
    <row r="18" spans="11:11" ht="30" x14ac:dyDescent="0.75">
      <c r="K18" s="44">
        <v>3</v>
      </c>
    </row>
  </sheetData>
  <mergeCells count="5">
    <mergeCell ref="C2:T2"/>
    <mergeCell ref="C3:T3"/>
    <mergeCell ref="C4:T4"/>
    <mergeCell ref="M8:S8"/>
    <mergeCell ref="E8:K8"/>
  </mergeCells>
  <printOptions horizontalCentered="1" verticalCentered="1"/>
  <pageMargins left="0.25" right="0.25" top="0.75" bottom="0.75" header="0.3" footer="0.3"/>
  <pageSetup paperSize="9" scale="8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AL29"/>
  <sheetViews>
    <sheetView rightToLeft="1" view="pageBreakPreview" topLeftCell="A10" zoomScale="70" zoomScaleNormal="70" zoomScaleSheetLayoutView="70" workbookViewId="0">
      <selection activeCell="Q19" sqref="Q19"/>
    </sheetView>
  </sheetViews>
  <sheetFormatPr defaultRowHeight="21" x14ac:dyDescent="0.6"/>
  <cols>
    <col min="1" max="1" width="9.7109375" style="1" customWidth="1"/>
    <col min="2" max="2" width="30.5703125" style="1" customWidth="1"/>
    <col min="3" max="3" width="1" style="1" customWidth="1"/>
    <col min="4" max="4" width="15" style="1" customWidth="1"/>
    <col min="5" max="5" width="1" style="1" customWidth="1"/>
    <col min="6" max="6" width="15.42578125" style="1" customWidth="1"/>
    <col min="7" max="7" width="1" style="1" customWidth="1"/>
    <col min="8" max="8" width="12.140625" style="1" customWidth="1"/>
    <col min="9" max="9" width="1" style="1" customWidth="1"/>
    <col min="10" max="10" width="12.42578125" style="1" customWidth="1"/>
    <col min="11" max="11" width="1" style="1" customWidth="1"/>
    <col min="12" max="12" width="11.85546875" style="1" bestFit="1" customWidth="1"/>
    <col min="13" max="13" width="1" style="1" customWidth="1"/>
    <col min="14" max="14" width="12" style="1" bestFit="1" customWidth="1"/>
    <col min="15" max="15" width="1" style="1" customWidth="1"/>
    <col min="16" max="16" width="9.140625" style="1" bestFit="1" customWidth="1"/>
    <col min="17" max="17" width="1" style="1" customWidth="1"/>
    <col min="18" max="18" width="19.140625" style="1" bestFit="1" customWidth="1"/>
    <col min="19" max="19" width="1" style="1" customWidth="1"/>
    <col min="20" max="20" width="17.7109375" style="1" customWidth="1"/>
    <col min="21" max="21" width="1" style="1" customWidth="1"/>
    <col min="22" max="22" width="8.7109375" style="1" bestFit="1" customWidth="1"/>
    <col min="23" max="23" width="1" style="1" customWidth="1"/>
    <col min="24" max="24" width="19.28515625" style="1" bestFit="1" customWidth="1"/>
    <col min="25" max="25" width="1" style="1" customWidth="1"/>
    <col min="26" max="26" width="9.140625" style="1" bestFit="1" customWidth="1"/>
    <col min="27" max="27" width="1" style="1" customWidth="1"/>
    <col min="28" max="28" width="17.5703125" style="1" bestFit="1" customWidth="1"/>
    <col min="29" max="29" width="1" style="1" customWidth="1"/>
    <col min="30" max="30" width="8.7109375" style="1" bestFit="1" customWidth="1"/>
    <col min="31" max="31" width="1" style="1" customWidth="1"/>
    <col min="32" max="32" width="12.7109375" style="1" customWidth="1"/>
    <col min="33" max="33" width="1" style="1" customWidth="1"/>
    <col min="34" max="34" width="19.140625" style="1" bestFit="1" customWidth="1"/>
    <col min="35" max="35" width="1" style="1" customWidth="1"/>
    <col min="36" max="36" width="17.7109375" style="1" customWidth="1"/>
    <col min="37" max="37" width="1" style="1" customWidth="1"/>
    <col min="38" max="38" width="19.85546875" style="1" customWidth="1"/>
    <col min="39" max="39" width="1" style="1" customWidth="1"/>
    <col min="40" max="40" width="9.140625" style="1" customWidth="1"/>
    <col min="41" max="16384" width="9.140625" style="1"/>
  </cols>
  <sheetData>
    <row r="2" spans="2:38" ht="39" x14ac:dyDescent="0.6">
      <c r="B2" s="154" t="s">
        <v>108</v>
      </c>
      <c r="C2" s="154"/>
      <c r="D2" s="154"/>
      <c r="E2" s="154"/>
      <c r="F2" s="154"/>
      <c r="G2" s="154"/>
      <c r="H2" s="154"/>
      <c r="I2" s="154"/>
      <c r="J2" s="154"/>
      <c r="K2" s="154"/>
      <c r="L2" s="154"/>
      <c r="M2" s="154"/>
      <c r="N2" s="154"/>
      <c r="O2" s="154"/>
      <c r="P2" s="154"/>
      <c r="Q2" s="154"/>
      <c r="R2" s="154"/>
      <c r="S2" s="154"/>
      <c r="T2" s="154"/>
      <c r="U2" s="154"/>
      <c r="V2" s="154"/>
      <c r="W2" s="154"/>
      <c r="X2" s="154"/>
      <c r="Y2" s="154"/>
      <c r="Z2" s="154"/>
      <c r="AA2" s="154"/>
      <c r="AB2" s="154"/>
      <c r="AC2" s="154"/>
      <c r="AD2" s="154"/>
      <c r="AE2" s="154"/>
      <c r="AF2" s="154"/>
      <c r="AG2" s="154"/>
      <c r="AH2" s="154"/>
      <c r="AI2" s="154"/>
      <c r="AJ2" s="154"/>
      <c r="AK2" s="154"/>
      <c r="AL2" s="154"/>
    </row>
    <row r="3" spans="2:38" ht="39" x14ac:dyDescent="0.6">
      <c r="B3" s="154" t="s">
        <v>0</v>
      </c>
      <c r="C3" s="154"/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154"/>
      <c r="O3" s="154"/>
      <c r="P3" s="154"/>
      <c r="Q3" s="154"/>
      <c r="R3" s="154"/>
      <c r="S3" s="154"/>
      <c r="T3" s="154"/>
      <c r="U3" s="154"/>
      <c r="V3" s="154"/>
      <c r="W3" s="154"/>
      <c r="X3" s="154"/>
      <c r="Y3" s="154"/>
      <c r="Z3" s="154"/>
      <c r="AA3" s="154"/>
      <c r="AB3" s="154"/>
      <c r="AC3" s="154"/>
      <c r="AD3" s="154"/>
      <c r="AE3" s="154"/>
      <c r="AF3" s="154"/>
      <c r="AG3" s="154"/>
      <c r="AH3" s="154"/>
      <c r="AI3" s="154"/>
      <c r="AJ3" s="154"/>
      <c r="AK3" s="154"/>
      <c r="AL3" s="154"/>
    </row>
    <row r="4" spans="2:38" ht="39" x14ac:dyDescent="0.6">
      <c r="B4" s="154" t="s">
        <v>186</v>
      </c>
      <c r="C4" s="154"/>
      <c r="D4" s="154"/>
      <c r="E4" s="154"/>
      <c r="F4" s="154"/>
      <c r="G4" s="154"/>
      <c r="H4" s="154"/>
      <c r="I4" s="154"/>
      <c r="J4" s="154"/>
      <c r="K4" s="154"/>
      <c r="L4" s="154"/>
      <c r="M4" s="154"/>
      <c r="N4" s="154"/>
      <c r="O4" s="154"/>
      <c r="P4" s="154"/>
      <c r="Q4" s="154"/>
      <c r="R4" s="154"/>
      <c r="S4" s="154"/>
      <c r="T4" s="154"/>
      <c r="U4" s="154"/>
      <c r="V4" s="154"/>
      <c r="W4" s="154"/>
      <c r="X4" s="154"/>
      <c r="Y4" s="154"/>
      <c r="Z4" s="154"/>
      <c r="AA4" s="154"/>
      <c r="AB4" s="154"/>
      <c r="AC4" s="154"/>
      <c r="AD4" s="154"/>
      <c r="AE4" s="154"/>
      <c r="AF4" s="154"/>
      <c r="AG4" s="154"/>
      <c r="AH4" s="154"/>
      <c r="AI4" s="154"/>
      <c r="AJ4" s="154"/>
      <c r="AK4" s="154"/>
      <c r="AL4" s="154"/>
    </row>
    <row r="5" spans="2:38" ht="39" x14ac:dyDescent="0.6"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  <c r="Z5" s="46"/>
      <c r="AA5" s="46"/>
      <c r="AB5" s="46"/>
      <c r="AC5" s="46"/>
      <c r="AD5" s="46"/>
      <c r="AE5" s="46"/>
      <c r="AF5" s="46"/>
      <c r="AG5" s="46"/>
      <c r="AH5" s="46"/>
      <c r="AI5" s="46"/>
      <c r="AJ5" s="46"/>
      <c r="AK5" s="46"/>
      <c r="AL5" s="46"/>
    </row>
    <row r="6" spans="2:38" ht="39" x14ac:dyDescent="0.6"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  <c r="AA6" s="46"/>
      <c r="AB6" s="46"/>
      <c r="AC6" s="46"/>
      <c r="AD6" s="46"/>
      <c r="AE6" s="46"/>
      <c r="AF6" s="46"/>
      <c r="AG6" s="46"/>
      <c r="AH6" s="46"/>
      <c r="AI6" s="46"/>
      <c r="AJ6" s="46"/>
      <c r="AK6" s="46"/>
      <c r="AL6" s="46"/>
    </row>
    <row r="7" spans="2:38" s="2" customFormat="1" ht="30" x14ac:dyDescent="0.55000000000000004">
      <c r="B7" s="11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</row>
    <row r="8" spans="2:38" s="2" customFormat="1" ht="30" x14ac:dyDescent="0.55000000000000004">
      <c r="B8" s="11" t="s">
        <v>152</v>
      </c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</row>
    <row r="10" spans="2:38" ht="30" x14ac:dyDescent="0.6">
      <c r="B10" s="142" t="s">
        <v>23</v>
      </c>
      <c r="C10" s="142" t="s">
        <v>23</v>
      </c>
      <c r="D10" s="142" t="s">
        <v>23</v>
      </c>
      <c r="E10" s="142" t="s">
        <v>23</v>
      </c>
      <c r="F10" s="142" t="s">
        <v>23</v>
      </c>
      <c r="G10" s="142" t="s">
        <v>23</v>
      </c>
      <c r="H10" s="142" t="s">
        <v>23</v>
      </c>
      <c r="I10" s="142" t="s">
        <v>23</v>
      </c>
      <c r="J10" s="142" t="s">
        <v>23</v>
      </c>
      <c r="K10" s="142" t="s">
        <v>23</v>
      </c>
      <c r="L10" s="142" t="s">
        <v>23</v>
      </c>
      <c r="M10" s="142" t="s">
        <v>23</v>
      </c>
      <c r="N10" s="142" t="s">
        <v>23</v>
      </c>
      <c r="P10" s="142" t="s">
        <v>179</v>
      </c>
      <c r="Q10" s="142" t="s">
        <v>2</v>
      </c>
      <c r="R10" s="142" t="s">
        <v>2</v>
      </c>
      <c r="S10" s="142" t="s">
        <v>2</v>
      </c>
      <c r="T10" s="142" t="s">
        <v>2</v>
      </c>
      <c r="V10" s="142" t="s">
        <v>3</v>
      </c>
      <c r="W10" s="142" t="s">
        <v>3</v>
      </c>
      <c r="X10" s="142" t="s">
        <v>3</v>
      </c>
      <c r="Y10" s="142" t="s">
        <v>3</v>
      </c>
      <c r="Z10" s="142" t="s">
        <v>3</v>
      </c>
      <c r="AA10" s="142" t="s">
        <v>3</v>
      </c>
      <c r="AB10" s="142" t="s">
        <v>3</v>
      </c>
      <c r="AD10" s="142" t="s">
        <v>187</v>
      </c>
      <c r="AE10" s="142" t="s">
        <v>4</v>
      </c>
      <c r="AF10" s="142" t="s">
        <v>4</v>
      </c>
      <c r="AG10" s="142" t="s">
        <v>4</v>
      </c>
      <c r="AH10" s="142" t="s">
        <v>4</v>
      </c>
      <c r="AI10" s="142" t="s">
        <v>4</v>
      </c>
      <c r="AJ10" s="142" t="s">
        <v>4</v>
      </c>
      <c r="AK10" s="142" t="s">
        <v>4</v>
      </c>
      <c r="AL10" s="142" t="s">
        <v>4</v>
      </c>
    </row>
    <row r="11" spans="2:38" s="13" customFormat="1" ht="45.75" customHeight="1" x14ac:dyDescent="0.6">
      <c r="B11" s="145" t="s">
        <v>24</v>
      </c>
      <c r="C11" s="18"/>
      <c r="D11" s="145" t="s">
        <v>25</v>
      </c>
      <c r="E11" s="18"/>
      <c r="F11" s="145" t="s">
        <v>26</v>
      </c>
      <c r="G11" s="18"/>
      <c r="H11" s="145" t="s">
        <v>27</v>
      </c>
      <c r="I11" s="18"/>
      <c r="J11" s="145" t="s">
        <v>100</v>
      </c>
      <c r="K11" s="18"/>
      <c r="L11" s="145" t="s">
        <v>29</v>
      </c>
      <c r="M11" s="18"/>
      <c r="N11" s="145" t="s">
        <v>22</v>
      </c>
      <c r="P11" s="145" t="s">
        <v>5</v>
      </c>
      <c r="Q11" s="18"/>
      <c r="R11" s="145" t="s">
        <v>6</v>
      </c>
      <c r="S11" s="18"/>
      <c r="T11" s="145" t="s">
        <v>7</v>
      </c>
      <c r="V11" s="145" t="s">
        <v>8</v>
      </c>
      <c r="W11" s="145" t="s">
        <v>8</v>
      </c>
      <c r="X11" s="145" t="s">
        <v>8</v>
      </c>
      <c r="Z11" s="145" t="s">
        <v>9</v>
      </c>
      <c r="AA11" s="145" t="s">
        <v>9</v>
      </c>
      <c r="AB11" s="145" t="s">
        <v>9</v>
      </c>
      <c r="AD11" s="145" t="s">
        <v>5</v>
      </c>
      <c r="AE11" s="18"/>
      <c r="AF11" s="145" t="s">
        <v>30</v>
      </c>
      <c r="AG11" s="18"/>
      <c r="AH11" s="145" t="s">
        <v>6</v>
      </c>
      <c r="AI11" s="18"/>
      <c r="AJ11" s="145" t="s">
        <v>7</v>
      </c>
      <c r="AK11" s="18"/>
      <c r="AL11" s="145" t="s">
        <v>11</v>
      </c>
    </row>
    <row r="12" spans="2:38" s="13" customFormat="1" ht="45.75" customHeight="1" x14ac:dyDescent="0.6">
      <c r="B12" s="146" t="s">
        <v>24</v>
      </c>
      <c r="C12" s="20"/>
      <c r="D12" s="146" t="s">
        <v>25</v>
      </c>
      <c r="E12" s="20"/>
      <c r="F12" s="146" t="s">
        <v>26</v>
      </c>
      <c r="G12" s="20"/>
      <c r="H12" s="146" t="s">
        <v>27</v>
      </c>
      <c r="I12" s="20"/>
      <c r="J12" s="146" t="s">
        <v>28</v>
      </c>
      <c r="K12" s="20"/>
      <c r="L12" s="146" t="s">
        <v>29</v>
      </c>
      <c r="M12" s="20"/>
      <c r="N12" s="146" t="s">
        <v>22</v>
      </c>
      <c r="P12" s="146" t="s">
        <v>5</v>
      </c>
      <c r="Q12" s="20"/>
      <c r="R12" s="146" t="s">
        <v>6</v>
      </c>
      <c r="S12" s="20"/>
      <c r="T12" s="146" t="s">
        <v>7</v>
      </c>
      <c r="V12" s="146" t="s">
        <v>5</v>
      </c>
      <c r="W12" s="20"/>
      <c r="X12" s="146" t="s">
        <v>6</v>
      </c>
      <c r="Z12" s="146" t="s">
        <v>5</v>
      </c>
      <c r="AA12" s="20"/>
      <c r="AB12" s="146" t="s">
        <v>12</v>
      </c>
      <c r="AD12" s="146" t="s">
        <v>5</v>
      </c>
      <c r="AE12" s="20"/>
      <c r="AF12" s="146" t="s">
        <v>30</v>
      </c>
      <c r="AG12" s="20"/>
      <c r="AH12" s="146" t="s">
        <v>6</v>
      </c>
      <c r="AI12" s="20"/>
      <c r="AJ12" s="146" t="s">
        <v>7</v>
      </c>
      <c r="AK12" s="20"/>
      <c r="AL12" s="146" t="s">
        <v>11</v>
      </c>
    </row>
    <row r="13" spans="2:38" x14ac:dyDescent="0.6">
      <c r="B13" s="90" t="s">
        <v>116</v>
      </c>
      <c r="C13" s="90"/>
      <c r="D13" s="90" t="s">
        <v>109</v>
      </c>
      <c r="E13" s="90"/>
      <c r="F13" s="90" t="s">
        <v>109</v>
      </c>
      <c r="G13" s="90"/>
      <c r="H13" s="90" t="s">
        <v>117</v>
      </c>
      <c r="I13" s="90"/>
      <c r="J13" s="90" t="s">
        <v>118</v>
      </c>
      <c r="K13" s="90"/>
      <c r="L13" s="90">
        <v>18</v>
      </c>
      <c r="M13" s="90"/>
      <c r="N13" s="90">
        <v>18</v>
      </c>
      <c r="O13" s="90"/>
      <c r="P13" s="90">
        <v>59500</v>
      </c>
      <c r="Q13" s="90"/>
      <c r="R13" s="90">
        <v>56581585518</v>
      </c>
      <c r="S13" s="90"/>
      <c r="T13" s="90">
        <v>56514754843</v>
      </c>
      <c r="U13" s="90"/>
      <c r="V13" s="90">
        <v>0</v>
      </c>
      <c r="W13" s="90"/>
      <c r="X13" s="90">
        <v>0</v>
      </c>
      <c r="Y13" s="90"/>
      <c r="Z13" s="90">
        <v>0</v>
      </c>
      <c r="AA13" s="90"/>
      <c r="AB13" s="90">
        <v>0</v>
      </c>
      <c r="AC13" s="90"/>
      <c r="AD13" s="90">
        <v>59500</v>
      </c>
      <c r="AE13" s="90"/>
      <c r="AF13" s="90">
        <v>1000000</v>
      </c>
      <c r="AG13" s="90"/>
      <c r="AH13" s="90">
        <v>56581585518</v>
      </c>
      <c r="AI13" s="90"/>
      <c r="AJ13" s="90">
        <v>59489215625</v>
      </c>
      <c r="AK13" s="91"/>
      <c r="AL13" s="92">
        <v>0.27250000000000002</v>
      </c>
    </row>
    <row r="14" spans="2:38" x14ac:dyDescent="0.6">
      <c r="B14" s="90" t="s">
        <v>171</v>
      </c>
      <c r="C14" s="90"/>
      <c r="D14" s="90" t="s">
        <v>109</v>
      </c>
      <c r="E14" s="90"/>
      <c r="F14" s="90" t="s">
        <v>109</v>
      </c>
      <c r="G14" s="90"/>
      <c r="H14" s="90" t="s">
        <v>172</v>
      </c>
      <c r="I14" s="90"/>
      <c r="J14" s="90" t="s">
        <v>173</v>
      </c>
      <c r="K14" s="90"/>
      <c r="L14" s="90">
        <v>0</v>
      </c>
      <c r="M14" s="90"/>
      <c r="N14" s="90">
        <v>0</v>
      </c>
      <c r="O14" s="90"/>
      <c r="P14" s="90">
        <v>17300</v>
      </c>
      <c r="Q14" s="90"/>
      <c r="R14" s="90">
        <v>9477284165</v>
      </c>
      <c r="S14" s="90"/>
      <c r="T14" s="90">
        <v>10185327774</v>
      </c>
      <c r="U14" s="90"/>
      <c r="V14" s="90">
        <v>0</v>
      </c>
      <c r="W14" s="90"/>
      <c r="X14" s="90">
        <v>0</v>
      </c>
      <c r="Y14" s="90"/>
      <c r="Z14" s="90">
        <v>0</v>
      </c>
      <c r="AA14" s="90"/>
      <c r="AB14" s="90">
        <v>0</v>
      </c>
      <c r="AC14" s="90"/>
      <c r="AD14" s="90">
        <v>17300</v>
      </c>
      <c r="AE14" s="90"/>
      <c r="AF14" s="90">
        <v>596510</v>
      </c>
      <c r="AG14" s="90"/>
      <c r="AH14" s="90">
        <v>9477284165</v>
      </c>
      <c r="AI14" s="90"/>
      <c r="AJ14" s="90">
        <v>10317752568</v>
      </c>
      <c r="AK14" s="91"/>
      <c r="AL14" s="92">
        <v>4.7300000000000002E-2</v>
      </c>
    </row>
    <row r="15" spans="2:38" x14ac:dyDescent="0.6">
      <c r="B15" s="90" t="s">
        <v>112</v>
      </c>
      <c r="C15" s="90"/>
      <c r="D15" s="90" t="s">
        <v>109</v>
      </c>
      <c r="E15" s="90"/>
      <c r="F15" s="90" t="s">
        <v>109</v>
      </c>
      <c r="G15" s="90"/>
      <c r="H15" s="90" t="s">
        <v>71</v>
      </c>
      <c r="I15" s="90"/>
      <c r="J15" s="90" t="s">
        <v>113</v>
      </c>
      <c r="K15" s="90"/>
      <c r="L15" s="90">
        <v>0</v>
      </c>
      <c r="M15" s="90"/>
      <c r="N15" s="90">
        <v>0</v>
      </c>
      <c r="O15" s="90"/>
      <c r="P15" s="90">
        <v>13000</v>
      </c>
      <c r="Q15" s="90"/>
      <c r="R15" s="90">
        <v>7417799381</v>
      </c>
      <c r="S15" s="90"/>
      <c r="T15" s="90">
        <v>7900006864</v>
      </c>
      <c r="U15" s="90"/>
      <c r="V15" s="90">
        <v>0</v>
      </c>
      <c r="W15" s="90"/>
      <c r="X15" s="90">
        <v>0</v>
      </c>
      <c r="Y15" s="90"/>
      <c r="Z15" s="90">
        <v>0</v>
      </c>
      <c r="AA15" s="90"/>
      <c r="AB15" s="90">
        <v>0</v>
      </c>
      <c r="AC15" s="90"/>
      <c r="AD15" s="90">
        <v>13000</v>
      </c>
      <c r="AE15" s="90"/>
      <c r="AF15" s="90">
        <v>617210</v>
      </c>
      <c r="AG15" s="90"/>
      <c r="AH15" s="90">
        <v>7417799381</v>
      </c>
      <c r="AI15" s="90"/>
      <c r="AJ15" s="90">
        <v>8022275698</v>
      </c>
      <c r="AK15" s="91"/>
      <c r="AL15" s="92">
        <v>3.6799999999999999E-2</v>
      </c>
    </row>
    <row r="16" spans="2:38" x14ac:dyDescent="0.6">
      <c r="B16" s="90" t="s">
        <v>110</v>
      </c>
      <c r="C16" s="90"/>
      <c r="D16" s="90" t="s">
        <v>109</v>
      </c>
      <c r="E16" s="90"/>
      <c r="F16" s="90" t="s">
        <v>109</v>
      </c>
      <c r="G16" s="90"/>
      <c r="H16" s="90" t="s">
        <v>71</v>
      </c>
      <c r="I16" s="90"/>
      <c r="J16" s="90" t="s">
        <v>111</v>
      </c>
      <c r="K16" s="90"/>
      <c r="L16" s="90">
        <v>0</v>
      </c>
      <c r="M16" s="90"/>
      <c r="N16" s="90">
        <v>0</v>
      </c>
      <c r="O16" s="90"/>
      <c r="P16" s="90">
        <v>10501</v>
      </c>
      <c r="Q16" s="90"/>
      <c r="R16" s="90">
        <v>5936136753</v>
      </c>
      <c r="S16" s="90"/>
      <c r="T16" s="90">
        <v>6281116094</v>
      </c>
      <c r="U16" s="90"/>
      <c r="V16" s="90">
        <v>0</v>
      </c>
      <c r="W16" s="90"/>
      <c r="X16" s="90">
        <v>0</v>
      </c>
      <c r="Y16" s="90"/>
      <c r="Z16" s="90">
        <v>0</v>
      </c>
      <c r="AA16" s="90"/>
      <c r="AB16" s="90">
        <v>0</v>
      </c>
      <c r="AC16" s="90"/>
      <c r="AD16" s="90">
        <v>10501</v>
      </c>
      <c r="AE16" s="90"/>
      <c r="AF16" s="90">
        <v>607440</v>
      </c>
      <c r="AG16" s="90"/>
      <c r="AH16" s="90">
        <v>5936136753</v>
      </c>
      <c r="AI16" s="90"/>
      <c r="AJ16" s="90">
        <v>6377571295</v>
      </c>
      <c r="AK16" s="91"/>
      <c r="AL16" s="92">
        <v>2.92E-2</v>
      </c>
    </row>
    <row r="17" spans="2:38" x14ac:dyDescent="0.6">
      <c r="B17" s="90" t="s">
        <v>170</v>
      </c>
      <c r="C17" s="90"/>
      <c r="D17" s="90" t="s">
        <v>109</v>
      </c>
      <c r="E17" s="90"/>
      <c r="F17" s="90" t="s">
        <v>109</v>
      </c>
      <c r="G17" s="90"/>
      <c r="H17" s="90" t="s">
        <v>71</v>
      </c>
      <c r="I17" s="90"/>
      <c r="J17" s="90" t="s">
        <v>169</v>
      </c>
      <c r="K17" s="90"/>
      <c r="L17" s="90">
        <v>0</v>
      </c>
      <c r="M17" s="90"/>
      <c r="N17" s="90">
        <v>0</v>
      </c>
      <c r="O17" s="90"/>
      <c r="P17" s="90">
        <v>10360</v>
      </c>
      <c r="Q17" s="90"/>
      <c r="R17" s="90">
        <v>5679617596</v>
      </c>
      <c r="S17" s="90"/>
      <c r="T17" s="90">
        <v>5979868272</v>
      </c>
      <c r="U17" s="90"/>
      <c r="V17" s="90">
        <v>0</v>
      </c>
      <c r="W17" s="90"/>
      <c r="X17" s="90">
        <v>0</v>
      </c>
      <c r="Y17" s="90"/>
      <c r="Z17" s="90">
        <v>0</v>
      </c>
      <c r="AA17" s="90"/>
      <c r="AB17" s="90">
        <v>0</v>
      </c>
      <c r="AC17" s="90"/>
      <c r="AD17" s="90">
        <v>10360</v>
      </c>
      <c r="AE17" s="90"/>
      <c r="AF17" s="90">
        <v>586920</v>
      </c>
      <c r="AG17" s="90"/>
      <c r="AH17" s="90">
        <v>5679617596</v>
      </c>
      <c r="AI17" s="90"/>
      <c r="AJ17" s="90">
        <v>6079389110</v>
      </c>
      <c r="AK17" s="91"/>
      <c r="AL17" s="92">
        <v>2.7900000000000001E-2</v>
      </c>
    </row>
    <row r="18" spans="2:38" x14ac:dyDescent="0.6">
      <c r="B18" s="90" t="s">
        <v>181</v>
      </c>
      <c r="C18" s="90"/>
      <c r="D18" s="90" t="s">
        <v>109</v>
      </c>
      <c r="E18" s="90"/>
      <c r="F18" s="90" t="s">
        <v>109</v>
      </c>
      <c r="G18" s="90"/>
      <c r="H18" s="90" t="s">
        <v>182</v>
      </c>
      <c r="I18" s="90"/>
      <c r="J18" s="90" t="s">
        <v>183</v>
      </c>
      <c r="K18" s="90"/>
      <c r="L18" s="90">
        <v>18</v>
      </c>
      <c r="M18" s="90"/>
      <c r="N18" s="90">
        <v>18</v>
      </c>
      <c r="O18" s="90"/>
      <c r="P18" s="90">
        <v>5850</v>
      </c>
      <c r="Q18" s="90"/>
      <c r="R18" s="90">
        <v>5734039105</v>
      </c>
      <c r="S18" s="90"/>
      <c r="T18" s="90">
        <v>5731902404</v>
      </c>
      <c r="U18" s="90"/>
      <c r="V18" s="90">
        <v>0</v>
      </c>
      <c r="W18" s="90"/>
      <c r="X18" s="90">
        <v>0</v>
      </c>
      <c r="Y18" s="90"/>
      <c r="Z18" s="90">
        <v>0</v>
      </c>
      <c r="AA18" s="90"/>
      <c r="AB18" s="90">
        <v>0</v>
      </c>
      <c r="AC18" s="90"/>
      <c r="AD18" s="90">
        <v>5850</v>
      </c>
      <c r="AE18" s="90"/>
      <c r="AF18" s="90">
        <v>970300</v>
      </c>
      <c r="AG18" s="90"/>
      <c r="AH18" s="90">
        <v>5734039105</v>
      </c>
      <c r="AI18" s="90"/>
      <c r="AJ18" s="90">
        <v>5675226178</v>
      </c>
      <c r="AK18" s="91"/>
      <c r="AL18" s="92">
        <v>2.5999999999999999E-2</v>
      </c>
    </row>
    <row r="19" spans="2:38" x14ac:dyDescent="0.6">
      <c r="B19" s="90" t="s">
        <v>114</v>
      </c>
      <c r="C19" s="90"/>
      <c r="D19" s="90" t="s">
        <v>109</v>
      </c>
      <c r="E19" s="90"/>
      <c r="F19" s="90" t="s">
        <v>109</v>
      </c>
      <c r="G19" s="90"/>
      <c r="H19" s="90" t="s">
        <v>70</v>
      </c>
      <c r="I19" s="90"/>
      <c r="J19" s="90" t="s">
        <v>115</v>
      </c>
      <c r="K19" s="90"/>
      <c r="L19" s="90">
        <v>0</v>
      </c>
      <c r="M19" s="90"/>
      <c r="N19" s="90">
        <v>0</v>
      </c>
      <c r="O19" s="90"/>
      <c r="P19" s="90">
        <v>5000</v>
      </c>
      <c r="Q19" s="90"/>
      <c r="R19" s="90">
        <v>2855517468</v>
      </c>
      <c r="S19" s="90"/>
      <c r="T19" s="90">
        <v>2955414234</v>
      </c>
      <c r="U19" s="90"/>
      <c r="V19" s="90">
        <v>0</v>
      </c>
      <c r="W19" s="90"/>
      <c r="X19" s="90">
        <v>0</v>
      </c>
      <c r="Y19" s="90"/>
      <c r="Z19" s="90">
        <v>0</v>
      </c>
      <c r="AA19" s="90"/>
      <c r="AB19" s="90">
        <v>0</v>
      </c>
      <c r="AC19" s="90"/>
      <c r="AD19" s="90">
        <v>5000</v>
      </c>
      <c r="AE19" s="90"/>
      <c r="AF19" s="90">
        <v>600060</v>
      </c>
      <c r="AG19" s="90"/>
      <c r="AH19" s="90">
        <v>2855517468</v>
      </c>
      <c r="AI19" s="90"/>
      <c r="AJ19" s="90">
        <v>2999756195</v>
      </c>
      <c r="AK19" s="91"/>
      <c r="AL19" s="92">
        <v>1.37E-2</v>
      </c>
    </row>
    <row r="20" spans="2:38" x14ac:dyDescent="0.6">
      <c r="B20" s="90" t="s">
        <v>191</v>
      </c>
      <c r="C20" s="90"/>
      <c r="D20" s="90" t="s">
        <v>109</v>
      </c>
      <c r="E20" s="90"/>
      <c r="F20" s="90" t="s">
        <v>109</v>
      </c>
      <c r="G20" s="90"/>
      <c r="H20" s="90" t="s">
        <v>192</v>
      </c>
      <c r="I20" s="90"/>
      <c r="J20" s="90" t="s">
        <v>193</v>
      </c>
      <c r="K20" s="90"/>
      <c r="L20" s="90">
        <v>0</v>
      </c>
      <c r="M20" s="90"/>
      <c r="N20" s="90">
        <v>0</v>
      </c>
      <c r="O20" s="90"/>
      <c r="P20" s="90">
        <v>0</v>
      </c>
      <c r="Q20" s="90"/>
      <c r="R20" s="90">
        <v>0</v>
      </c>
      <c r="S20" s="90"/>
      <c r="T20" s="90">
        <v>0</v>
      </c>
      <c r="U20" s="90"/>
      <c r="V20" s="90">
        <v>1900</v>
      </c>
      <c r="W20" s="90"/>
      <c r="X20" s="90">
        <v>1881720995</v>
      </c>
      <c r="Y20" s="90"/>
      <c r="Z20" s="90">
        <v>0</v>
      </c>
      <c r="AA20" s="90"/>
      <c r="AB20" s="90">
        <v>0</v>
      </c>
      <c r="AC20" s="90"/>
      <c r="AD20" s="90">
        <v>1900</v>
      </c>
      <c r="AE20" s="90"/>
      <c r="AF20" s="90">
        <v>996710</v>
      </c>
      <c r="AG20" s="90"/>
      <c r="AH20" s="90">
        <v>1881720995</v>
      </c>
      <c r="AI20" s="90"/>
      <c r="AJ20" s="90">
        <v>1893405757</v>
      </c>
      <c r="AK20" s="91"/>
      <c r="AL20" s="92">
        <v>8.6999999999999994E-3</v>
      </c>
    </row>
    <row r="21" spans="2:38" x14ac:dyDescent="0.6">
      <c r="B21" s="90"/>
      <c r="C21" s="90"/>
      <c r="D21" s="90"/>
      <c r="E21" s="90"/>
      <c r="F21" s="90"/>
      <c r="G21" s="90"/>
      <c r="H21" s="90"/>
      <c r="I21" s="90"/>
      <c r="J21" s="90"/>
      <c r="K21" s="90"/>
      <c r="L21" s="90"/>
      <c r="M21" s="90"/>
      <c r="N21" s="90"/>
      <c r="O21" s="90"/>
      <c r="P21" s="90"/>
      <c r="Q21" s="90"/>
      <c r="R21" s="90"/>
      <c r="S21" s="90"/>
      <c r="T21" s="90"/>
      <c r="U21" s="90"/>
      <c r="V21" s="90"/>
      <c r="W21" s="90"/>
      <c r="X21" s="90"/>
      <c r="Y21" s="90"/>
      <c r="Z21" s="90"/>
      <c r="AA21" s="90"/>
      <c r="AB21" s="90"/>
      <c r="AC21" s="90"/>
      <c r="AD21" s="90"/>
      <c r="AE21" s="90"/>
      <c r="AF21" s="90"/>
      <c r="AG21" s="90"/>
      <c r="AH21" s="90"/>
      <c r="AI21" s="90"/>
      <c r="AJ21" s="90"/>
      <c r="AK21" s="91"/>
      <c r="AL21" s="92"/>
    </row>
    <row r="22" spans="2:38" ht="27" thickBot="1" x14ac:dyDescent="0.65">
      <c r="B22" s="153" t="s">
        <v>93</v>
      </c>
      <c r="C22" s="153"/>
      <c r="D22" s="153"/>
      <c r="E22" s="153"/>
      <c r="F22" s="153"/>
      <c r="G22" s="153"/>
      <c r="H22" s="153"/>
      <c r="I22" s="153"/>
      <c r="J22" s="153"/>
      <c r="K22" s="153"/>
      <c r="L22" s="153"/>
      <c r="M22" s="153"/>
      <c r="N22" s="153"/>
      <c r="O22" s="91"/>
      <c r="P22" s="66">
        <f>SUM(P13:P20)</f>
        <v>121511</v>
      </c>
      <c r="Q22" s="67"/>
      <c r="R22" s="66">
        <f>SUM(R13:R20)</f>
        <v>93681979986</v>
      </c>
      <c r="S22" s="67"/>
      <c r="T22" s="66">
        <f>SUM(T13:T20)</f>
        <v>95548390485</v>
      </c>
      <c r="U22" s="67"/>
      <c r="V22" s="66">
        <f>SUM(V13:V20)</f>
        <v>1900</v>
      </c>
      <c r="W22" s="67"/>
      <c r="X22" s="66">
        <f>SUM(X13:X20)</f>
        <v>1881720995</v>
      </c>
      <c r="Y22" s="67"/>
      <c r="Z22" s="66">
        <f>SUM(Z13:Z20)</f>
        <v>0</v>
      </c>
      <c r="AA22" s="67"/>
      <c r="AB22" s="66">
        <f>SUM(AB13:AB20)</f>
        <v>0</v>
      </c>
      <c r="AC22" s="67"/>
      <c r="AD22" s="66">
        <f>SUM(AD13:AD20)</f>
        <v>123411</v>
      </c>
      <c r="AE22" s="65"/>
      <c r="AF22" s="66"/>
      <c r="AG22" s="67"/>
      <c r="AH22" s="66">
        <f>SUM(AH13:AH20)</f>
        <v>95563700981</v>
      </c>
      <c r="AI22" s="67"/>
      <c r="AJ22" s="66">
        <f>SUM(AJ13:AJ20)</f>
        <v>100854592426</v>
      </c>
      <c r="AK22" s="67"/>
      <c r="AL22" s="93">
        <f>SUM(AL13:AL20)</f>
        <v>0.46210000000000001</v>
      </c>
    </row>
    <row r="23" spans="2:38" ht="21" customHeight="1" thickTop="1" x14ac:dyDescent="0.6"/>
    <row r="29" spans="2:38" ht="33" x14ac:dyDescent="0.8">
      <c r="T29" s="47">
        <v>4</v>
      </c>
    </row>
  </sheetData>
  <sortState xmlns:xlrd2="http://schemas.microsoft.com/office/spreadsheetml/2017/richdata2" ref="B13:AL21">
    <sortCondition descending="1" ref="AJ13:AJ21"/>
  </sortState>
  <mergeCells count="29">
    <mergeCell ref="B22:N22"/>
    <mergeCell ref="B2:AL2"/>
    <mergeCell ref="B3:AL3"/>
    <mergeCell ref="B4:AL4"/>
    <mergeCell ref="AF11:AF12"/>
    <mergeCell ref="AH11:AH12"/>
    <mergeCell ref="AJ11:AJ12"/>
    <mergeCell ref="AL11:AL12"/>
    <mergeCell ref="AD10:AL10"/>
    <mergeCell ref="Z12"/>
    <mergeCell ref="AB12"/>
    <mergeCell ref="Z11:AB11"/>
    <mergeCell ref="V10:AB10"/>
    <mergeCell ref="AD11:AD12"/>
    <mergeCell ref="T11:T12"/>
    <mergeCell ref="P10:T10"/>
    <mergeCell ref="V12"/>
    <mergeCell ref="X12"/>
    <mergeCell ref="V11:X11"/>
    <mergeCell ref="L11:L12"/>
    <mergeCell ref="N11:N12"/>
    <mergeCell ref="B10:N10"/>
    <mergeCell ref="P11:P12"/>
    <mergeCell ref="R11:R12"/>
    <mergeCell ref="B11:B12"/>
    <mergeCell ref="D11:D12"/>
    <mergeCell ref="F11:F12"/>
    <mergeCell ref="H11:H12"/>
    <mergeCell ref="J11:J12"/>
  </mergeCells>
  <printOptions horizontalCentered="1" verticalCentered="1"/>
  <pageMargins left="0.25" right="0.25" top="0.75" bottom="0.75" header="0.3" footer="0.3"/>
  <pageSetup paperSize="9" scale="44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AF21"/>
  <sheetViews>
    <sheetView rightToLeft="1" view="pageBreakPreview" topLeftCell="I7" zoomScale="85" zoomScaleNormal="70" zoomScaleSheetLayoutView="85" workbookViewId="0">
      <selection activeCell="Q19" sqref="Q19"/>
    </sheetView>
  </sheetViews>
  <sheetFormatPr defaultRowHeight="21" x14ac:dyDescent="0.6"/>
  <cols>
    <col min="1" max="1" width="4.7109375" style="1" customWidth="1"/>
    <col min="2" max="2" width="45.85546875" style="1" customWidth="1"/>
    <col min="3" max="3" width="1" style="1" customWidth="1"/>
    <col min="4" max="4" width="17.140625" style="1" customWidth="1"/>
    <col min="5" max="5" width="1" style="1" customWidth="1"/>
    <col min="6" max="6" width="11.7109375" style="1" bestFit="1" customWidth="1"/>
    <col min="7" max="7" width="1" style="1" customWidth="1"/>
    <col min="8" max="8" width="14.140625" style="1" bestFit="1" customWidth="1"/>
    <col min="9" max="9" width="1" style="1" customWidth="1"/>
    <col min="10" max="10" width="14" style="1" customWidth="1"/>
    <col min="11" max="11" width="1" style="1" customWidth="1"/>
    <col min="12" max="12" width="12.7109375" style="1" bestFit="1" customWidth="1"/>
    <col min="13" max="13" width="1" style="1" customWidth="1"/>
    <col min="14" max="14" width="20.85546875" style="1" bestFit="1" customWidth="1"/>
    <col min="15" max="15" width="1" style="1" customWidth="1"/>
    <col min="16" max="16" width="22.42578125" style="1" customWidth="1"/>
    <col min="17" max="17" width="1" style="1" customWidth="1"/>
    <col min="18" max="18" width="8.140625" style="1" bestFit="1" customWidth="1"/>
    <col min="19" max="19" width="1" style="1" customWidth="1"/>
    <col min="20" max="20" width="19" style="1" customWidth="1"/>
    <col min="21" max="21" width="1" style="1" customWidth="1"/>
    <col min="22" max="22" width="11.5703125" style="1" bestFit="1" customWidth="1"/>
    <col min="23" max="23" width="1" style="1" customWidth="1"/>
    <col min="24" max="24" width="21.28515625" style="1" bestFit="1" customWidth="1"/>
    <col min="25" max="25" width="1" style="1" customWidth="1"/>
    <col min="26" max="26" width="12.7109375" style="1" bestFit="1" customWidth="1"/>
    <col min="27" max="27" width="1" style="1" customWidth="1"/>
    <col min="28" max="28" width="21" style="1" customWidth="1"/>
    <col min="29" max="29" width="1" style="1" customWidth="1"/>
    <col min="30" max="30" width="21.140625" style="1" customWidth="1"/>
    <col min="31" max="31" width="1" style="1" customWidth="1"/>
    <col min="32" max="32" width="17.42578125" style="1" customWidth="1"/>
    <col min="33" max="33" width="1" style="1" customWidth="1"/>
    <col min="34" max="34" width="9.140625" style="1" customWidth="1"/>
    <col min="35" max="16384" width="9.140625" style="1"/>
  </cols>
  <sheetData>
    <row r="2" spans="2:32" ht="39" x14ac:dyDescent="0.6">
      <c r="B2" s="154" t="s">
        <v>108</v>
      </c>
      <c r="C2" s="154"/>
      <c r="D2" s="154"/>
      <c r="E2" s="154"/>
      <c r="F2" s="154"/>
      <c r="G2" s="154"/>
      <c r="H2" s="154"/>
      <c r="I2" s="154"/>
      <c r="J2" s="154"/>
      <c r="K2" s="154"/>
      <c r="L2" s="154"/>
      <c r="M2" s="154"/>
      <c r="N2" s="154"/>
      <c r="O2" s="154"/>
      <c r="P2" s="154"/>
      <c r="Q2" s="154"/>
      <c r="R2" s="154"/>
      <c r="S2" s="154"/>
      <c r="T2" s="154"/>
      <c r="U2" s="154"/>
      <c r="V2" s="154"/>
      <c r="W2" s="154"/>
      <c r="X2" s="154"/>
      <c r="Y2" s="154"/>
      <c r="Z2" s="154"/>
      <c r="AA2" s="154"/>
      <c r="AB2" s="154"/>
      <c r="AC2" s="154"/>
      <c r="AD2" s="154"/>
      <c r="AE2" s="154"/>
      <c r="AF2" s="154"/>
    </row>
    <row r="3" spans="2:32" ht="39" x14ac:dyDescent="0.6">
      <c r="B3" s="154" t="s">
        <v>0</v>
      </c>
      <c r="C3" s="154"/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154"/>
      <c r="O3" s="154"/>
      <c r="P3" s="154"/>
      <c r="Q3" s="154"/>
      <c r="R3" s="154"/>
      <c r="S3" s="154"/>
      <c r="T3" s="154"/>
      <c r="U3" s="154"/>
      <c r="V3" s="154"/>
      <c r="W3" s="154"/>
      <c r="X3" s="154"/>
      <c r="Y3" s="154"/>
      <c r="Z3" s="154"/>
      <c r="AA3" s="154"/>
      <c r="AB3" s="154"/>
      <c r="AC3" s="154"/>
      <c r="AD3" s="154"/>
      <c r="AE3" s="154"/>
      <c r="AF3" s="154"/>
    </row>
    <row r="4" spans="2:32" ht="39" x14ac:dyDescent="0.6">
      <c r="B4" s="154" t="s">
        <v>186</v>
      </c>
      <c r="C4" s="154"/>
      <c r="D4" s="154"/>
      <c r="E4" s="154"/>
      <c r="F4" s="154"/>
      <c r="G4" s="154"/>
      <c r="H4" s="154"/>
      <c r="I4" s="154"/>
      <c r="J4" s="154"/>
      <c r="K4" s="154"/>
      <c r="L4" s="154"/>
      <c r="M4" s="154"/>
      <c r="N4" s="154"/>
      <c r="O4" s="154"/>
      <c r="P4" s="154"/>
      <c r="Q4" s="154"/>
      <c r="R4" s="154"/>
      <c r="S4" s="154"/>
      <c r="T4" s="154"/>
      <c r="U4" s="154"/>
      <c r="V4" s="154"/>
      <c r="W4" s="154"/>
      <c r="X4" s="154"/>
      <c r="Y4" s="154"/>
      <c r="Z4" s="154"/>
      <c r="AA4" s="154"/>
      <c r="AB4" s="154"/>
      <c r="AC4" s="154"/>
      <c r="AD4" s="154"/>
      <c r="AE4" s="154"/>
      <c r="AF4" s="154"/>
    </row>
    <row r="5" spans="2:32" ht="39" x14ac:dyDescent="0.6"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  <c r="Z5" s="46"/>
      <c r="AA5" s="46"/>
      <c r="AB5" s="46"/>
      <c r="AC5" s="46"/>
      <c r="AD5" s="46"/>
      <c r="AE5" s="46"/>
      <c r="AF5" s="46"/>
    </row>
    <row r="6" spans="2:32" ht="39" x14ac:dyDescent="0.6"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  <c r="AA6" s="46"/>
      <c r="AB6" s="46"/>
      <c r="AC6" s="46"/>
      <c r="AD6" s="46"/>
      <c r="AE6" s="46"/>
      <c r="AF6" s="46"/>
    </row>
    <row r="7" spans="2:32" s="2" customFormat="1" ht="30" x14ac:dyDescent="0.55000000000000004">
      <c r="B7" s="11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</row>
    <row r="8" spans="2:32" s="2" customFormat="1" ht="30" x14ac:dyDescent="0.55000000000000004">
      <c r="B8" s="11" t="s">
        <v>153</v>
      </c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</row>
    <row r="10" spans="2:32" s="13" customFormat="1" ht="31.5" customHeight="1" x14ac:dyDescent="0.6">
      <c r="B10" s="155" t="s">
        <v>36</v>
      </c>
      <c r="C10" s="155" t="s">
        <v>36</v>
      </c>
      <c r="D10" s="155" t="s">
        <v>36</v>
      </c>
      <c r="E10" s="155" t="s">
        <v>36</v>
      </c>
      <c r="F10" s="155" t="s">
        <v>36</v>
      </c>
      <c r="G10" s="155" t="s">
        <v>36</v>
      </c>
      <c r="H10" s="155" t="s">
        <v>36</v>
      </c>
      <c r="I10" s="155" t="s">
        <v>36</v>
      </c>
      <c r="J10" s="155" t="s">
        <v>36</v>
      </c>
      <c r="K10" s="19"/>
      <c r="L10" s="155" t="s">
        <v>179</v>
      </c>
      <c r="M10" s="155" t="s">
        <v>2</v>
      </c>
      <c r="N10" s="155" t="s">
        <v>2</v>
      </c>
      <c r="O10" s="155" t="s">
        <v>2</v>
      </c>
      <c r="P10" s="155" t="s">
        <v>2</v>
      </c>
      <c r="Q10" s="19"/>
      <c r="R10" s="155" t="s">
        <v>3</v>
      </c>
      <c r="S10" s="155" t="s">
        <v>3</v>
      </c>
      <c r="T10" s="155" t="s">
        <v>3</v>
      </c>
      <c r="U10" s="155" t="s">
        <v>3</v>
      </c>
      <c r="V10" s="155" t="s">
        <v>3</v>
      </c>
      <c r="W10" s="155" t="s">
        <v>3</v>
      </c>
      <c r="X10" s="155" t="s">
        <v>3</v>
      </c>
      <c r="Y10" s="19"/>
      <c r="Z10" s="155" t="s">
        <v>187</v>
      </c>
      <c r="AA10" s="155" t="s">
        <v>4</v>
      </c>
      <c r="AB10" s="155" t="s">
        <v>4</v>
      </c>
      <c r="AC10" s="155" t="s">
        <v>4</v>
      </c>
      <c r="AD10" s="155" t="s">
        <v>4</v>
      </c>
      <c r="AE10" s="155" t="s">
        <v>4</v>
      </c>
      <c r="AF10" s="155" t="s">
        <v>4</v>
      </c>
    </row>
    <row r="11" spans="2:32" s="13" customFormat="1" x14ac:dyDescent="0.6">
      <c r="B11" s="145" t="s">
        <v>37</v>
      </c>
      <c r="C11" s="18"/>
      <c r="D11" s="145" t="s">
        <v>100</v>
      </c>
      <c r="E11" s="18"/>
      <c r="F11" s="145" t="s">
        <v>29</v>
      </c>
      <c r="G11" s="18"/>
      <c r="H11" s="145" t="s">
        <v>38</v>
      </c>
      <c r="I11" s="18"/>
      <c r="J11" s="145" t="s">
        <v>26</v>
      </c>
      <c r="L11" s="145" t="s">
        <v>5</v>
      </c>
      <c r="M11" s="18"/>
      <c r="N11" s="145" t="s">
        <v>6</v>
      </c>
      <c r="O11" s="18"/>
      <c r="P11" s="145" t="s">
        <v>7</v>
      </c>
      <c r="R11" s="145" t="s">
        <v>8</v>
      </c>
      <c r="S11" s="145" t="s">
        <v>8</v>
      </c>
      <c r="T11" s="145" t="s">
        <v>8</v>
      </c>
      <c r="U11" s="18"/>
      <c r="V11" s="145" t="s">
        <v>9</v>
      </c>
      <c r="W11" s="145" t="s">
        <v>9</v>
      </c>
      <c r="X11" s="145" t="s">
        <v>9</v>
      </c>
      <c r="Z11" s="145" t="s">
        <v>5</v>
      </c>
      <c r="AA11" s="18"/>
      <c r="AB11" s="145" t="s">
        <v>6</v>
      </c>
      <c r="AC11" s="18"/>
      <c r="AD11" s="145" t="s">
        <v>7</v>
      </c>
      <c r="AE11" s="18"/>
      <c r="AF11" s="145" t="s">
        <v>39</v>
      </c>
    </row>
    <row r="12" spans="2:32" s="13" customFormat="1" ht="45.75" customHeight="1" x14ac:dyDescent="0.6">
      <c r="B12" s="146" t="s">
        <v>37</v>
      </c>
      <c r="C12" s="20"/>
      <c r="D12" s="146" t="s">
        <v>28</v>
      </c>
      <c r="E12" s="20"/>
      <c r="F12" s="146" t="s">
        <v>29</v>
      </c>
      <c r="G12" s="20"/>
      <c r="H12" s="146" t="s">
        <v>38</v>
      </c>
      <c r="I12" s="20"/>
      <c r="J12" s="146" t="s">
        <v>26</v>
      </c>
      <c r="L12" s="146" t="s">
        <v>5</v>
      </c>
      <c r="M12" s="20"/>
      <c r="N12" s="146" t="s">
        <v>6</v>
      </c>
      <c r="O12" s="20"/>
      <c r="P12" s="146" t="s">
        <v>7</v>
      </c>
      <c r="R12" s="146" t="s">
        <v>5</v>
      </c>
      <c r="S12" s="20"/>
      <c r="T12" s="146" t="s">
        <v>6</v>
      </c>
      <c r="U12" s="20"/>
      <c r="V12" s="146" t="s">
        <v>5</v>
      </c>
      <c r="W12" s="20"/>
      <c r="X12" s="146" t="s">
        <v>12</v>
      </c>
      <c r="Z12" s="146" t="s">
        <v>5</v>
      </c>
      <c r="AA12" s="20"/>
      <c r="AB12" s="146" t="s">
        <v>6</v>
      </c>
      <c r="AC12" s="20"/>
      <c r="AD12" s="146" t="s">
        <v>7</v>
      </c>
      <c r="AE12" s="20"/>
      <c r="AF12" s="146" t="s">
        <v>39</v>
      </c>
    </row>
    <row r="13" spans="2:32" ht="30" customHeight="1" x14ac:dyDescent="0.6">
      <c r="B13" s="86" t="s">
        <v>119</v>
      </c>
      <c r="C13" s="86"/>
      <c r="D13" s="86" t="s">
        <v>120</v>
      </c>
      <c r="E13" s="86"/>
      <c r="F13" s="86">
        <v>18</v>
      </c>
      <c r="G13" s="86"/>
      <c r="H13" s="86">
        <v>0</v>
      </c>
      <c r="I13" s="86"/>
      <c r="J13" s="86" t="s">
        <v>121</v>
      </c>
      <c r="K13" s="86"/>
      <c r="L13" s="87">
        <v>32000</v>
      </c>
      <c r="M13" s="87"/>
      <c r="N13" s="87">
        <v>16000000000</v>
      </c>
      <c r="O13" s="87"/>
      <c r="P13" s="87">
        <v>16000000000</v>
      </c>
      <c r="Q13" s="87"/>
      <c r="R13" s="87">
        <v>0</v>
      </c>
      <c r="S13" s="87"/>
      <c r="T13" s="87">
        <v>0</v>
      </c>
      <c r="U13" s="87"/>
      <c r="V13" s="87">
        <v>0</v>
      </c>
      <c r="W13" s="87"/>
      <c r="X13" s="87">
        <v>0</v>
      </c>
      <c r="Y13" s="87"/>
      <c r="Z13" s="87">
        <v>32000</v>
      </c>
      <c r="AA13" s="87"/>
      <c r="AB13" s="87">
        <v>16000000000</v>
      </c>
      <c r="AC13" s="87"/>
      <c r="AD13" s="87">
        <v>16000000000</v>
      </c>
      <c r="AE13" s="86"/>
      <c r="AF13" s="88">
        <v>7.3300000000000004E-2</v>
      </c>
    </row>
    <row r="14" spans="2:32" x14ac:dyDescent="0.6">
      <c r="B14" s="78"/>
      <c r="C14" s="78"/>
      <c r="D14" s="78"/>
      <c r="E14" s="78"/>
      <c r="F14" s="78"/>
      <c r="G14" s="78"/>
      <c r="H14" s="78"/>
      <c r="I14" s="78"/>
      <c r="J14" s="78"/>
      <c r="K14" s="78"/>
      <c r="L14" s="78"/>
      <c r="M14" s="78"/>
      <c r="N14" s="78"/>
      <c r="O14" s="78"/>
      <c r="P14" s="78"/>
      <c r="Q14" s="78"/>
      <c r="R14" s="78"/>
      <c r="S14" s="78"/>
      <c r="T14" s="78"/>
      <c r="U14" s="78"/>
      <c r="V14" s="78"/>
      <c r="W14" s="78"/>
      <c r="X14" s="78"/>
      <c r="Y14" s="78"/>
      <c r="Z14" s="78"/>
      <c r="AA14" s="78"/>
      <c r="AB14" s="78"/>
      <c r="AC14" s="78"/>
      <c r="AD14" s="78"/>
      <c r="AE14" s="78"/>
      <c r="AF14" s="78"/>
    </row>
    <row r="15" spans="2:32" ht="27" thickBot="1" x14ac:dyDescent="0.65">
      <c r="B15" s="156" t="s">
        <v>93</v>
      </c>
      <c r="C15" s="156"/>
      <c r="D15" s="156"/>
      <c r="E15" s="156"/>
      <c r="F15" s="156"/>
      <c r="G15" s="156"/>
      <c r="H15" s="156"/>
      <c r="I15" s="156"/>
      <c r="J15" s="156"/>
      <c r="K15" s="67"/>
      <c r="L15" s="89">
        <f>SUM(L13:L14)</f>
        <v>32000</v>
      </c>
      <c r="M15" s="86"/>
      <c r="N15" s="89">
        <f>SUM(N13:N14)</f>
        <v>16000000000</v>
      </c>
      <c r="O15" s="86"/>
      <c r="P15" s="89">
        <f>SUM(P13:P14)</f>
        <v>16000000000</v>
      </c>
      <c r="Q15" s="86"/>
      <c r="R15" s="89">
        <v>0</v>
      </c>
      <c r="S15" s="86"/>
      <c r="T15" s="89">
        <v>0</v>
      </c>
      <c r="U15" s="86"/>
      <c r="V15" s="89">
        <f>SUM(V13:V14)</f>
        <v>0</v>
      </c>
      <c r="W15" s="86"/>
      <c r="X15" s="89">
        <f>SUM(X13:X14)</f>
        <v>0</v>
      </c>
      <c r="Y15" s="86"/>
      <c r="Z15" s="89">
        <f>SUM(Z13:Z14)</f>
        <v>32000</v>
      </c>
      <c r="AA15" s="86"/>
      <c r="AB15" s="89">
        <f>SUM(AB13:AB14)</f>
        <v>16000000000</v>
      </c>
      <c r="AC15" s="86"/>
      <c r="AD15" s="89">
        <f>SUM(AD13:AD14)</f>
        <v>16000000000</v>
      </c>
      <c r="AE15" s="86"/>
      <c r="AF15" s="84">
        <f>SUM(AF13)</f>
        <v>7.3300000000000004E-2</v>
      </c>
    </row>
    <row r="16" spans="2:32" ht="21.75" thickTop="1" x14ac:dyDescent="0.6"/>
    <row r="21" spans="16:16" ht="33" x14ac:dyDescent="0.8">
      <c r="P21" s="47">
        <v>5</v>
      </c>
    </row>
  </sheetData>
  <mergeCells count="26">
    <mergeCell ref="B15:J15"/>
    <mergeCell ref="B2:AF2"/>
    <mergeCell ref="B3:AF3"/>
    <mergeCell ref="B4:AF4"/>
    <mergeCell ref="R10:X10"/>
    <mergeCell ref="Z11:Z12"/>
    <mergeCell ref="AB11:AB12"/>
    <mergeCell ref="AD11:AD12"/>
    <mergeCell ref="AF11:AF12"/>
    <mergeCell ref="Z10:AF10"/>
    <mergeCell ref="R12"/>
    <mergeCell ref="T12"/>
    <mergeCell ref="R11:T11"/>
    <mergeCell ref="V12"/>
    <mergeCell ref="X12"/>
    <mergeCell ref="V11:X11"/>
    <mergeCell ref="B10:J10"/>
    <mergeCell ref="L11:L12"/>
    <mergeCell ref="N11:N12"/>
    <mergeCell ref="P11:P12"/>
    <mergeCell ref="L10:P10"/>
    <mergeCell ref="B11:B12"/>
    <mergeCell ref="D11:D12"/>
    <mergeCell ref="F11:F12"/>
    <mergeCell ref="H11:H12"/>
    <mergeCell ref="J11:J12"/>
  </mergeCells>
  <printOptions horizontalCentered="1" verticalCentered="1"/>
  <pageMargins left="0.25" right="0.25" top="0.75" bottom="0.75" header="0.3" footer="0.3"/>
  <pageSetup paperSize="9" scale="4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2:AB27"/>
  <sheetViews>
    <sheetView rightToLeft="1" view="pageBreakPreview" topLeftCell="G16" zoomScaleNormal="100" zoomScaleSheetLayoutView="100" workbookViewId="0">
      <selection activeCell="Q19" sqref="Q19"/>
    </sheetView>
  </sheetViews>
  <sheetFormatPr defaultRowHeight="21.75" customHeight="1" x14ac:dyDescent="0.55000000000000004"/>
  <cols>
    <col min="1" max="1" width="4.5703125" style="2" customWidth="1"/>
    <col min="2" max="2" width="40.140625" style="2" customWidth="1"/>
    <col min="3" max="3" width="1" style="2" customWidth="1"/>
    <col min="4" max="4" width="20.7109375" style="2" bestFit="1" customWidth="1"/>
    <col min="5" max="5" width="1" style="2" customWidth="1"/>
    <col min="6" max="6" width="15.85546875" style="2" bestFit="1" customWidth="1"/>
    <col min="7" max="7" width="1" style="2" customWidth="1"/>
    <col min="8" max="8" width="15.7109375" style="2" bestFit="1" customWidth="1"/>
    <col min="9" max="9" width="1" style="2" customWidth="1"/>
    <col min="10" max="10" width="8.140625" style="2" customWidth="1"/>
    <col min="11" max="11" width="1" style="2" customWidth="1"/>
    <col min="12" max="12" width="17.5703125" style="2" bestFit="1" customWidth="1"/>
    <col min="13" max="13" width="1" style="2" customWidth="1"/>
    <col min="14" max="14" width="17.5703125" style="2" bestFit="1" customWidth="1"/>
    <col min="15" max="15" width="1" style="2" customWidth="1"/>
    <col min="16" max="16" width="18.42578125" style="2" bestFit="1" customWidth="1"/>
    <col min="17" max="17" width="1" style="2" customWidth="1"/>
    <col min="18" max="18" width="17.5703125" style="2" bestFit="1" customWidth="1"/>
    <col min="19" max="19" width="1" style="2" customWidth="1"/>
    <col min="20" max="20" width="12.140625" style="2" customWidth="1"/>
    <col min="21" max="21" width="1" style="2" customWidth="1"/>
    <col min="22" max="22" width="9.140625" style="2" customWidth="1"/>
    <col min="23" max="16384" width="9.140625" style="2"/>
  </cols>
  <sheetData>
    <row r="2" spans="2:28" ht="29.25" customHeight="1" x14ac:dyDescent="0.55000000000000004">
      <c r="B2" s="142" t="s">
        <v>108</v>
      </c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  <c r="O2" s="142"/>
      <c r="P2" s="142"/>
      <c r="Q2" s="142"/>
      <c r="R2" s="142"/>
      <c r="S2" s="142"/>
      <c r="T2" s="142"/>
    </row>
    <row r="3" spans="2:28" ht="29.25" customHeight="1" x14ac:dyDescent="0.55000000000000004">
      <c r="B3" s="142" t="s">
        <v>0</v>
      </c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  <c r="O3" s="142"/>
      <c r="P3" s="142"/>
      <c r="Q3" s="142"/>
      <c r="R3" s="142"/>
      <c r="S3" s="142"/>
      <c r="T3" s="142"/>
    </row>
    <row r="4" spans="2:28" ht="29.25" customHeight="1" x14ac:dyDescent="0.55000000000000004">
      <c r="B4" s="142" t="s">
        <v>186</v>
      </c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  <c r="O4" s="142"/>
      <c r="P4" s="142"/>
      <c r="Q4" s="142"/>
      <c r="R4" s="142"/>
      <c r="S4" s="142"/>
      <c r="T4" s="142"/>
    </row>
    <row r="5" spans="2:28" ht="21.75" customHeight="1" x14ac:dyDescent="0.55000000000000004">
      <c r="B5" s="11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</row>
    <row r="6" spans="2:28" ht="21.75" customHeight="1" x14ac:dyDescent="0.55000000000000004">
      <c r="B6" s="11" t="s">
        <v>106</v>
      </c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</row>
    <row r="8" spans="2:28" s="4" customFormat="1" ht="21.75" customHeight="1" x14ac:dyDescent="0.55000000000000004">
      <c r="B8" s="159" t="s">
        <v>40</v>
      </c>
      <c r="C8" s="30"/>
      <c r="D8" s="155" t="s">
        <v>41</v>
      </c>
      <c r="E8" s="155" t="s">
        <v>41</v>
      </c>
      <c r="F8" s="155" t="s">
        <v>41</v>
      </c>
      <c r="G8" s="155" t="s">
        <v>41</v>
      </c>
      <c r="H8" s="155" t="s">
        <v>41</v>
      </c>
      <c r="I8" s="155" t="s">
        <v>41</v>
      </c>
      <c r="J8" s="155" t="s">
        <v>41</v>
      </c>
      <c r="K8" s="30"/>
      <c r="L8" s="155" t="s">
        <v>179</v>
      </c>
      <c r="M8" s="30"/>
      <c r="N8" s="155" t="s">
        <v>3</v>
      </c>
      <c r="O8" s="155" t="s">
        <v>3</v>
      </c>
      <c r="P8" s="155" t="s">
        <v>3</v>
      </c>
      <c r="Q8" s="30"/>
      <c r="R8" s="155" t="s">
        <v>187</v>
      </c>
      <c r="S8" s="155" t="s">
        <v>4</v>
      </c>
      <c r="T8" s="155" t="s">
        <v>4</v>
      </c>
    </row>
    <row r="9" spans="2:28" s="4" customFormat="1" ht="63.75" customHeight="1" x14ac:dyDescent="0.55000000000000004">
      <c r="B9" s="160" t="s">
        <v>40</v>
      </c>
      <c r="C9" s="30"/>
      <c r="D9" s="157" t="s">
        <v>42</v>
      </c>
      <c r="E9" s="31"/>
      <c r="F9" s="157" t="s">
        <v>43</v>
      </c>
      <c r="G9" s="31"/>
      <c r="H9" s="157" t="s">
        <v>44</v>
      </c>
      <c r="I9" s="31"/>
      <c r="J9" s="157" t="s">
        <v>29</v>
      </c>
      <c r="K9" s="30"/>
      <c r="L9" s="157" t="s">
        <v>45</v>
      </c>
      <c r="M9" s="30"/>
      <c r="N9" s="157" t="s">
        <v>46</v>
      </c>
      <c r="O9" s="31"/>
      <c r="P9" s="157" t="s">
        <v>47</v>
      </c>
      <c r="Q9" s="30"/>
      <c r="R9" s="157" t="s">
        <v>45</v>
      </c>
      <c r="S9" s="31"/>
      <c r="T9" s="158" t="s">
        <v>39</v>
      </c>
    </row>
    <row r="10" spans="2:28" s="4" customFormat="1" ht="21.75" customHeight="1" x14ac:dyDescent="0.55000000000000004">
      <c r="B10" s="100" t="s">
        <v>164</v>
      </c>
      <c r="C10" s="5"/>
      <c r="D10" s="63" t="s">
        <v>165</v>
      </c>
      <c r="E10" s="63"/>
      <c r="F10" s="63" t="s">
        <v>124</v>
      </c>
      <c r="G10" s="63"/>
      <c r="H10" s="63" t="s">
        <v>166</v>
      </c>
      <c r="I10" s="63"/>
      <c r="J10" s="68">
        <v>18</v>
      </c>
      <c r="K10" s="63"/>
      <c r="L10" s="68">
        <v>23500000000</v>
      </c>
      <c r="M10" s="63"/>
      <c r="N10" s="68">
        <v>0</v>
      </c>
      <c r="O10" s="63"/>
      <c r="P10" s="68">
        <v>0</v>
      </c>
      <c r="Q10" s="63"/>
      <c r="R10" s="68">
        <v>23500000000</v>
      </c>
      <c r="S10" s="63"/>
      <c r="T10" s="69">
        <v>0.1077</v>
      </c>
    </row>
    <row r="11" spans="2:28" s="4" customFormat="1" ht="21.75" customHeight="1" x14ac:dyDescent="0.55000000000000004">
      <c r="B11" s="100" t="s">
        <v>122</v>
      </c>
      <c r="C11" s="5"/>
      <c r="D11" s="63" t="s">
        <v>149</v>
      </c>
      <c r="E11" s="63"/>
      <c r="F11" s="63" t="s">
        <v>124</v>
      </c>
      <c r="G11" s="63"/>
      <c r="H11" s="63" t="s">
        <v>150</v>
      </c>
      <c r="I11" s="63"/>
      <c r="J11" s="68">
        <v>18</v>
      </c>
      <c r="K11" s="63"/>
      <c r="L11" s="68">
        <v>19550000000</v>
      </c>
      <c r="M11" s="63"/>
      <c r="N11" s="68">
        <v>0</v>
      </c>
      <c r="O11" s="63"/>
      <c r="P11" s="68">
        <v>0</v>
      </c>
      <c r="Q11" s="63"/>
      <c r="R11" s="68">
        <v>19550000000</v>
      </c>
      <c r="S11" s="63"/>
      <c r="T11" s="69">
        <v>8.9599999999999999E-2</v>
      </c>
    </row>
    <row r="12" spans="2:28" s="4" customFormat="1" ht="21.75" customHeight="1" x14ac:dyDescent="0.55000000000000004">
      <c r="B12" s="100" t="s">
        <v>122</v>
      </c>
      <c r="C12" s="5"/>
      <c r="D12" s="63" t="s">
        <v>178</v>
      </c>
      <c r="E12" s="63"/>
      <c r="F12" s="63" t="s">
        <v>124</v>
      </c>
      <c r="G12" s="63"/>
      <c r="H12" s="63" t="s">
        <v>177</v>
      </c>
      <c r="I12" s="63"/>
      <c r="J12" s="68">
        <v>18</v>
      </c>
      <c r="K12" s="63"/>
      <c r="L12" s="68">
        <v>4460000000</v>
      </c>
      <c r="M12" s="63"/>
      <c r="N12" s="68">
        <v>0</v>
      </c>
      <c r="O12" s="63"/>
      <c r="P12" s="68">
        <v>0</v>
      </c>
      <c r="Q12" s="63"/>
      <c r="R12" s="68">
        <v>4460000000</v>
      </c>
      <c r="S12" s="63"/>
      <c r="T12" s="69">
        <v>2.0400000000000001E-2</v>
      </c>
    </row>
    <row r="13" spans="2:28" s="4" customFormat="1" ht="21.75" customHeight="1" x14ac:dyDescent="0.55000000000000004">
      <c r="B13" s="100" t="s">
        <v>143</v>
      </c>
      <c r="C13" s="5"/>
      <c r="D13" s="63" t="s">
        <v>176</v>
      </c>
      <c r="E13" s="63"/>
      <c r="F13" s="63" t="s">
        <v>124</v>
      </c>
      <c r="G13" s="63"/>
      <c r="H13" s="63" t="s">
        <v>177</v>
      </c>
      <c r="I13" s="63"/>
      <c r="J13" s="68">
        <v>18</v>
      </c>
      <c r="K13" s="63"/>
      <c r="L13" s="68">
        <v>4000000000</v>
      </c>
      <c r="M13" s="63"/>
      <c r="N13" s="68">
        <v>0</v>
      </c>
      <c r="O13" s="63"/>
      <c r="P13" s="68">
        <v>0</v>
      </c>
      <c r="Q13" s="63"/>
      <c r="R13" s="68">
        <v>4000000000</v>
      </c>
      <c r="S13" s="63"/>
      <c r="T13" s="69">
        <v>1.83E-2</v>
      </c>
    </row>
    <row r="14" spans="2:28" s="4" customFormat="1" ht="21.75" customHeight="1" x14ac:dyDescent="0.55000000000000004">
      <c r="B14" s="100" t="s">
        <v>49</v>
      </c>
      <c r="C14" s="5"/>
      <c r="D14" s="63" t="s">
        <v>133</v>
      </c>
      <c r="E14" s="63"/>
      <c r="F14" s="63" t="s">
        <v>48</v>
      </c>
      <c r="G14" s="63"/>
      <c r="H14" s="63" t="s">
        <v>51</v>
      </c>
      <c r="I14" s="63"/>
      <c r="J14" s="68">
        <v>0</v>
      </c>
      <c r="K14" s="63"/>
      <c r="L14" s="68">
        <v>2968125199</v>
      </c>
      <c r="M14" s="63"/>
      <c r="N14" s="68">
        <v>21331748180</v>
      </c>
      <c r="O14" s="63"/>
      <c r="P14" s="68">
        <v>22845687291</v>
      </c>
      <c r="Q14" s="63"/>
      <c r="R14" s="68">
        <v>1454186088</v>
      </c>
      <c r="S14" s="63"/>
      <c r="T14" s="69">
        <v>6.7000000000000002E-3</v>
      </c>
    </row>
    <row r="15" spans="2:28" s="4" customFormat="1" ht="21.75" customHeight="1" x14ac:dyDescent="0.55000000000000004">
      <c r="B15" s="100" t="s">
        <v>122</v>
      </c>
      <c r="C15" s="5"/>
      <c r="D15" s="63" t="s">
        <v>126</v>
      </c>
      <c r="E15" s="63"/>
      <c r="F15" s="63" t="s">
        <v>48</v>
      </c>
      <c r="G15" s="63"/>
      <c r="H15" s="63" t="s">
        <v>125</v>
      </c>
      <c r="I15" s="63"/>
      <c r="J15" s="68">
        <v>0</v>
      </c>
      <c r="K15" s="63"/>
      <c r="L15" s="68">
        <v>3397922081</v>
      </c>
      <c r="M15" s="63"/>
      <c r="N15" s="68">
        <v>670390857</v>
      </c>
      <c r="O15" s="63"/>
      <c r="P15" s="68">
        <v>3397250000</v>
      </c>
      <c r="Q15" s="63"/>
      <c r="R15" s="68">
        <v>671062938</v>
      </c>
      <c r="S15" s="63"/>
      <c r="T15" s="69">
        <v>3.0999999999999999E-3</v>
      </c>
    </row>
    <row r="16" spans="2:28" s="4" customFormat="1" ht="21.75" customHeight="1" x14ac:dyDescent="0.55000000000000004">
      <c r="B16" s="100" t="s">
        <v>134</v>
      </c>
      <c r="C16" s="5"/>
      <c r="D16" s="63" t="s">
        <v>135</v>
      </c>
      <c r="E16" s="63"/>
      <c r="F16" s="63" t="s">
        <v>48</v>
      </c>
      <c r="G16" s="63"/>
      <c r="H16" s="63" t="s">
        <v>136</v>
      </c>
      <c r="I16" s="63"/>
      <c r="J16" s="68">
        <v>0</v>
      </c>
      <c r="K16" s="63"/>
      <c r="L16" s="68">
        <v>848724887</v>
      </c>
      <c r="M16" s="63"/>
      <c r="N16" s="68">
        <v>467192395</v>
      </c>
      <c r="O16" s="63"/>
      <c r="P16" s="68">
        <v>841008000</v>
      </c>
      <c r="Q16" s="63"/>
      <c r="R16" s="68">
        <v>474909282</v>
      </c>
      <c r="S16" s="63"/>
      <c r="T16" s="69">
        <v>2.2000000000000001E-3</v>
      </c>
    </row>
    <row r="17" spans="2:20" s="4" customFormat="1" ht="21.75" customHeight="1" x14ac:dyDescent="0.55000000000000004">
      <c r="B17" s="100" t="s">
        <v>144</v>
      </c>
      <c r="C17" s="5"/>
      <c r="D17" s="63" t="s">
        <v>145</v>
      </c>
      <c r="E17" s="63"/>
      <c r="F17" s="63" t="s">
        <v>48</v>
      </c>
      <c r="G17" s="63"/>
      <c r="H17" s="63" t="s">
        <v>146</v>
      </c>
      <c r="I17" s="63"/>
      <c r="J17" s="68">
        <v>0</v>
      </c>
      <c r="K17" s="63"/>
      <c r="L17" s="68">
        <v>617477769</v>
      </c>
      <c r="M17" s="63"/>
      <c r="N17" s="68">
        <v>273339467</v>
      </c>
      <c r="O17" s="63"/>
      <c r="P17" s="68">
        <v>610122000</v>
      </c>
      <c r="Q17" s="63"/>
      <c r="R17" s="68">
        <v>280695236</v>
      </c>
      <c r="S17" s="63"/>
      <c r="T17" s="69">
        <v>1.2999999999999999E-3</v>
      </c>
    </row>
    <row r="18" spans="2:20" s="4" customFormat="1" ht="21.75" customHeight="1" x14ac:dyDescent="0.55000000000000004">
      <c r="B18" s="100" t="s">
        <v>140</v>
      </c>
      <c r="C18" s="5"/>
      <c r="D18" s="63" t="s">
        <v>141</v>
      </c>
      <c r="E18" s="63"/>
      <c r="F18" s="63" t="s">
        <v>48</v>
      </c>
      <c r="G18" s="63"/>
      <c r="H18" s="63" t="s">
        <v>142</v>
      </c>
      <c r="I18" s="63"/>
      <c r="J18" s="68">
        <v>0</v>
      </c>
      <c r="K18" s="63"/>
      <c r="L18" s="68">
        <v>3495195</v>
      </c>
      <c r="M18" s="63"/>
      <c r="N18" s="68">
        <v>29685</v>
      </c>
      <c r="O18" s="63"/>
      <c r="P18" s="68">
        <v>0</v>
      </c>
      <c r="Q18" s="63"/>
      <c r="R18" s="68">
        <v>3524880</v>
      </c>
      <c r="S18" s="63"/>
      <c r="T18" s="69">
        <v>0</v>
      </c>
    </row>
    <row r="19" spans="2:20" s="4" customFormat="1" ht="21.75" customHeight="1" x14ac:dyDescent="0.55000000000000004">
      <c r="B19" s="100" t="s">
        <v>52</v>
      </c>
      <c r="C19" s="5"/>
      <c r="D19" s="63" t="s">
        <v>147</v>
      </c>
      <c r="E19" s="63"/>
      <c r="F19" s="63" t="s">
        <v>50</v>
      </c>
      <c r="G19" s="63"/>
      <c r="H19" s="63" t="s">
        <v>148</v>
      </c>
      <c r="I19" s="63"/>
      <c r="J19" s="68">
        <v>0</v>
      </c>
      <c r="K19" s="63"/>
      <c r="L19" s="68">
        <v>1698824</v>
      </c>
      <c r="M19" s="63"/>
      <c r="N19" s="68">
        <v>0</v>
      </c>
      <c r="O19" s="63"/>
      <c r="P19" s="68">
        <v>1764</v>
      </c>
      <c r="Q19" s="63"/>
      <c r="R19" s="68">
        <v>1697060</v>
      </c>
      <c r="S19" s="63"/>
      <c r="T19" s="69">
        <v>0</v>
      </c>
    </row>
    <row r="20" spans="2:20" s="4" customFormat="1" ht="21.75" customHeight="1" x14ac:dyDescent="0.55000000000000004">
      <c r="B20" s="100" t="s">
        <v>122</v>
      </c>
      <c r="C20" s="5"/>
      <c r="D20" s="63" t="s">
        <v>123</v>
      </c>
      <c r="E20" s="63"/>
      <c r="F20" s="63" t="s">
        <v>124</v>
      </c>
      <c r="G20" s="63"/>
      <c r="H20" s="63" t="s">
        <v>125</v>
      </c>
      <c r="I20" s="63"/>
      <c r="J20" s="68">
        <v>18</v>
      </c>
      <c r="K20" s="63"/>
      <c r="L20" s="68">
        <v>1000000</v>
      </c>
      <c r="M20" s="63"/>
      <c r="N20" s="68">
        <v>0</v>
      </c>
      <c r="O20" s="63"/>
      <c r="P20" s="68">
        <v>0</v>
      </c>
      <c r="Q20" s="63"/>
      <c r="R20" s="68">
        <v>1000000</v>
      </c>
      <c r="S20" s="63"/>
      <c r="T20" s="69">
        <v>0</v>
      </c>
    </row>
    <row r="21" spans="2:20" s="4" customFormat="1" ht="21.75" customHeight="1" x14ac:dyDescent="0.55000000000000004">
      <c r="B21" s="100" t="s">
        <v>137</v>
      </c>
      <c r="C21" s="5"/>
      <c r="D21" s="63" t="s">
        <v>138</v>
      </c>
      <c r="E21" s="63"/>
      <c r="F21" s="63" t="s">
        <v>48</v>
      </c>
      <c r="G21" s="63"/>
      <c r="H21" s="63" t="s">
        <v>139</v>
      </c>
      <c r="I21" s="63"/>
      <c r="J21" s="68">
        <v>0</v>
      </c>
      <c r="K21" s="63"/>
      <c r="L21" s="68">
        <v>123411</v>
      </c>
      <c r="M21" s="63"/>
      <c r="N21" s="68">
        <v>1048</v>
      </c>
      <c r="O21" s="63"/>
      <c r="P21" s="68">
        <v>0</v>
      </c>
      <c r="Q21" s="63"/>
      <c r="R21" s="68">
        <v>124459</v>
      </c>
      <c r="S21" s="63"/>
      <c r="T21" s="69">
        <v>0</v>
      </c>
    </row>
    <row r="22" spans="2:20" s="4" customFormat="1" ht="21.75" customHeight="1" x14ac:dyDescent="0.55000000000000004">
      <c r="B22" s="100" t="s">
        <v>122</v>
      </c>
      <c r="C22" s="5"/>
      <c r="D22" s="63" t="s">
        <v>129</v>
      </c>
      <c r="E22" s="63"/>
      <c r="F22" s="63" t="s">
        <v>128</v>
      </c>
      <c r="G22" s="63"/>
      <c r="H22" s="63" t="s">
        <v>130</v>
      </c>
      <c r="I22" s="63"/>
      <c r="J22" s="68">
        <v>0</v>
      </c>
      <c r="K22" s="63"/>
      <c r="L22" s="68">
        <v>10000</v>
      </c>
      <c r="M22" s="63"/>
      <c r="N22" s="68">
        <v>0</v>
      </c>
      <c r="O22" s="63"/>
      <c r="P22" s="68">
        <v>0</v>
      </c>
      <c r="Q22" s="63"/>
      <c r="R22" s="68">
        <v>10000</v>
      </c>
      <c r="S22" s="63"/>
      <c r="T22" s="69">
        <v>0</v>
      </c>
    </row>
    <row r="23" spans="2:20" s="4" customFormat="1" ht="21.75" customHeight="1" x14ac:dyDescent="0.55000000000000004">
      <c r="B23" s="100" t="s">
        <v>131</v>
      </c>
      <c r="C23" s="5"/>
      <c r="D23" s="63" t="s">
        <v>132</v>
      </c>
      <c r="E23" s="63"/>
      <c r="F23" s="63" t="s">
        <v>50</v>
      </c>
      <c r="G23" s="63"/>
      <c r="H23" s="63" t="s">
        <v>130</v>
      </c>
      <c r="I23" s="63"/>
      <c r="J23" s="68">
        <v>0</v>
      </c>
      <c r="K23" s="63"/>
      <c r="L23" s="68">
        <v>4740</v>
      </c>
      <c r="M23" s="63"/>
      <c r="N23" s="68">
        <v>0</v>
      </c>
      <c r="O23" s="63"/>
      <c r="P23" s="68">
        <v>0</v>
      </c>
      <c r="Q23" s="63"/>
      <c r="R23" s="68">
        <v>4740</v>
      </c>
      <c r="S23" s="63"/>
      <c r="T23" s="69">
        <v>0</v>
      </c>
    </row>
    <row r="24" spans="2:20" s="4" customFormat="1" ht="21.75" customHeight="1" x14ac:dyDescent="0.55000000000000004">
      <c r="B24" s="100" t="s">
        <v>122</v>
      </c>
      <c r="C24" s="5"/>
      <c r="D24" s="63" t="s">
        <v>127</v>
      </c>
      <c r="E24" s="63"/>
      <c r="F24" s="63" t="s">
        <v>128</v>
      </c>
      <c r="G24" s="63"/>
      <c r="H24" s="63" t="s">
        <v>125</v>
      </c>
      <c r="I24" s="63"/>
      <c r="J24" s="68">
        <v>0</v>
      </c>
      <c r="K24" s="63"/>
      <c r="L24" s="68">
        <v>1000</v>
      </c>
      <c r="M24" s="63"/>
      <c r="N24" s="68">
        <v>0</v>
      </c>
      <c r="O24" s="63"/>
      <c r="P24" s="68">
        <v>0</v>
      </c>
      <c r="Q24" s="63"/>
      <c r="R24" s="68">
        <v>1000</v>
      </c>
      <c r="S24" s="63"/>
      <c r="T24" s="69">
        <v>0</v>
      </c>
    </row>
    <row r="25" spans="2:20" ht="21.75" customHeight="1" thickBot="1" x14ac:dyDescent="0.7">
      <c r="B25" s="55" t="s">
        <v>93</v>
      </c>
      <c r="C25" s="55"/>
      <c r="D25" s="62"/>
      <c r="E25" s="62"/>
      <c r="F25" s="62"/>
      <c r="G25" s="62"/>
      <c r="H25" s="62"/>
      <c r="I25" s="62"/>
      <c r="J25" s="62"/>
      <c r="K25" s="23"/>
      <c r="L25" s="56">
        <f>SUM(L10:L24)</f>
        <v>59348583106</v>
      </c>
      <c r="M25" s="23"/>
      <c r="N25" s="56">
        <f>SUM(N10:N24)</f>
        <v>22742701632</v>
      </c>
      <c r="O25" s="23"/>
      <c r="P25" s="56">
        <f>SUM(P10:P24)</f>
        <v>27694069055</v>
      </c>
      <c r="Q25" s="23"/>
      <c r="R25" s="56">
        <f>SUM(R10:R24)</f>
        <v>54397215683</v>
      </c>
      <c r="S25" s="23"/>
      <c r="T25" s="85">
        <f>SUM(T10:T24)</f>
        <v>0.24930000000000002</v>
      </c>
    </row>
    <row r="26" spans="2:20" ht="21.75" customHeight="1" thickTop="1" x14ac:dyDescent="0.55000000000000004"/>
    <row r="27" spans="2:20" ht="35.25" customHeight="1" x14ac:dyDescent="0.8">
      <c r="J27" s="47">
        <v>6</v>
      </c>
    </row>
  </sheetData>
  <sortState xmlns:xlrd2="http://schemas.microsoft.com/office/spreadsheetml/2017/richdata2" ref="B10:T24">
    <sortCondition descending="1" ref="R10:R24"/>
  </sortState>
  <mergeCells count="17">
    <mergeCell ref="B2:T2"/>
    <mergeCell ref="B3:T3"/>
    <mergeCell ref="B4:T4"/>
    <mergeCell ref="R9"/>
    <mergeCell ref="T9"/>
    <mergeCell ref="R8:T8"/>
    <mergeCell ref="L9"/>
    <mergeCell ref="L8"/>
    <mergeCell ref="N9"/>
    <mergeCell ref="P9"/>
    <mergeCell ref="N8:P8"/>
    <mergeCell ref="B8:B9"/>
    <mergeCell ref="D9"/>
    <mergeCell ref="F9"/>
    <mergeCell ref="H9"/>
    <mergeCell ref="J9"/>
    <mergeCell ref="D8:J8"/>
  </mergeCells>
  <printOptions horizontalCentered="1" verticalCentered="1"/>
  <pageMargins left="0.25" right="0.25" top="0.75" bottom="0.75" header="0.3" footer="0.3"/>
  <pageSetup paperSize="9" scale="71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2:AC21"/>
  <sheetViews>
    <sheetView rightToLeft="1" view="pageBreakPreview" topLeftCell="B6" zoomScale="85" zoomScaleNormal="100" zoomScaleSheetLayoutView="85" workbookViewId="0">
      <selection activeCell="Q19" sqref="Q19"/>
    </sheetView>
  </sheetViews>
  <sheetFormatPr defaultRowHeight="27" x14ac:dyDescent="0.75"/>
  <cols>
    <col min="1" max="1" width="1.5703125" style="121" customWidth="1"/>
    <col min="2" max="2" width="17.42578125" style="121" customWidth="1"/>
    <col min="3" max="3" width="3" style="121" customWidth="1"/>
    <col min="4" max="4" width="45.85546875" style="121" customWidth="1"/>
    <col min="5" max="5" width="15.28515625" style="121" customWidth="1"/>
    <col min="6" max="6" width="1" style="121" customWidth="1"/>
    <col min="7" max="7" width="15.7109375" style="121" bestFit="1" customWidth="1"/>
    <col min="8" max="8" width="1" style="121" customWidth="1"/>
    <col min="9" max="9" width="25" style="121" bestFit="1" customWidth="1"/>
    <col min="10" max="10" width="1" style="121" customWidth="1"/>
    <col min="11" max="11" width="17.140625" style="121" customWidth="1"/>
    <col min="12" max="12" width="1" style="121" customWidth="1"/>
    <col min="13" max="13" width="31.7109375" style="121" customWidth="1"/>
    <col min="14" max="14" width="1" style="121" customWidth="1"/>
    <col min="15" max="15" width="27.7109375" style="121" customWidth="1"/>
    <col min="16" max="16" width="1" style="121" customWidth="1"/>
    <col min="17" max="17" width="9.140625" style="121" customWidth="1"/>
    <col min="18" max="16384" width="9.140625" style="121"/>
  </cols>
  <sheetData>
    <row r="2" spans="2:29" x14ac:dyDescent="0.75">
      <c r="B2" s="161" t="s">
        <v>108</v>
      </c>
      <c r="C2" s="161"/>
      <c r="D2" s="161"/>
      <c r="E2" s="161"/>
      <c r="F2" s="161"/>
      <c r="G2" s="161"/>
      <c r="H2" s="161"/>
      <c r="I2" s="161"/>
      <c r="J2" s="161"/>
      <c r="K2" s="161"/>
      <c r="L2" s="161"/>
      <c r="M2" s="161"/>
      <c r="N2" s="161"/>
      <c r="O2" s="161"/>
    </row>
    <row r="3" spans="2:29" x14ac:dyDescent="0.75">
      <c r="B3" s="161" t="s">
        <v>0</v>
      </c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161"/>
    </row>
    <row r="4" spans="2:29" x14ac:dyDescent="0.75">
      <c r="B4" s="161" t="s">
        <v>186</v>
      </c>
      <c r="C4" s="161"/>
      <c r="D4" s="161"/>
      <c r="E4" s="161"/>
      <c r="F4" s="161"/>
      <c r="G4" s="161"/>
      <c r="H4" s="161"/>
      <c r="I4" s="161"/>
      <c r="J4" s="161"/>
      <c r="K4" s="161"/>
      <c r="L4" s="161"/>
      <c r="M4" s="161"/>
      <c r="N4" s="161"/>
      <c r="O4" s="161"/>
    </row>
    <row r="5" spans="2:29" ht="117" customHeight="1" x14ac:dyDescent="0.75"/>
    <row r="6" spans="2:29" s="22" customFormat="1" ht="26.25" x14ac:dyDescent="0.65">
      <c r="B6" s="122" t="s">
        <v>107</v>
      </c>
      <c r="C6" s="122"/>
      <c r="F6" s="123"/>
      <c r="G6" s="123"/>
      <c r="H6" s="123"/>
      <c r="I6" s="123"/>
      <c r="J6" s="123"/>
      <c r="K6" s="123"/>
      <c r="L6" s="123"/>
      <c r="M6" s="123"/>
      <c r="N6" s="123"/>
      <c r="O6" s="123"/>
      <c r="P6" s="123"/>
      <c r="Q6" s="123"/>
      <c r="R6" s="123"/>
      <c r="S6" s="123"/>
      <c r="T6" s="123"/>
      <c r="U6" s="123"/>
      <c r="V6" s="123"/>
      <c r="W6" s="123"/>
      <c r="X6" s="123"/>
      <c r="Y6" s="123"/>
      <c r="Z6" s="123"/>
      <c r="AA6" s="123"/>
      <c r="AB6" s="123"/>
      <c r="AC6" s="123"/>
    </row>
    <row r="7" spans="2:29" ht="65.25" customHeight="1" x14ac:dyDescent="0.75">
      <c r="B7" s="163" t="s">
        <v>99</v>
      </c>
      <c r="C7" s="124"/>
      <c r="E7" s="161" t="s">
        <v>187</v>
      </c>
      <c r="F7" s="161" t="s">
        <v>4</v>
      </c>
      <c r="G7" s="161" t="s">
        <v>4</v>
      </c>
      <c r="H7" s="161" t="s">
        <v>4</v>
      </c>
      <c r="I7" s="161" t="s">
        <v>4</v>
      </c>
      <c r="J7" s="161" t="s">
        <v>4</v>
      </c>
      <c r="K7" s="161" t="s">
        <v>4</v>
      </c>
      <c r="L7" s="161" t="s">
        <v>4</v>
      </c>
      <c r="M7" s="161" t="s">
        <v>4</v>
      </c>
      <c r="N7" s="161" t="s">
        <v>4</v>
      </c>
      <c r="O7" s="161" t="s">
        <v>4</v>
      </c>
    </row>
    <row r="8" spans="2:29" ht="72.75" customHeight="1" x14ac:dyDescent="0.75">
      <c r="B8" s="163" t="s">
        <v>1</v>
      </c>
      <c r="C8" s="124"/>
      <c r="D8" s="125" t="s">
        <v>1</v>
      </c>
      <c r="E8" s="162" t="s">
        <v>5</v>
      </c>
      <c r="F8" s="126"/>
      <c r="G8" s="162" t="s">
        <v>31</v>
      </c>
      <c r="H8" s="126"/>
      <c r="I8" s="162" t="s">
        <v>32</v>
      </c>
      <c r="J8" s="126"/>
      <c r="K8" s="162" t="s">
        <v>33</v>
      </c>
      <c r="L8" s="126"/>
      <c r="M8" s="127" t="s">
        <v>34</v>
      </c>
      <c r="N8" s="126"/>
      <c r="O8" s="162" t="s">
        <v>35</v>
      </c>
    </row>
    <row r="9" spans="2:29" ht="27.75" x14ac:dyDescent="0.75">
      <c r="B9" s="124"/>
      <c r="C9" s="124"/>
      <c r="D9" s="128"/>
      <c r="E9" s="129"/>
      <c r="F9" s="130"/>
      <c r="G9" s="129"/>
      <c r="H9" s="130"/>
      <c r="I9" s="129"/>
      <c r="J9" s="130"/>
      <c r="K9" s="131"/>
      <c r="L9" s="130"/>
      <c r="M9" s="129"/>
      <c r="N9" s="132"/>
      <c r="O9" s="133"/>
    </row>
    <row r="10" spans="2:29" s="134" customFormat="1" ht="27.75" thickBot="1" x14ac:dyDescent="0.3">
      <c r="B10" s="130" t="s">
        <v>93</v>
      </c>
      <c r="C10" s="130"/>
      <c r="D10" s="135"/>
      <c r="E10" s="136">
        <f>SUM(E9:E9)</f>
        <v>0</v>
      </c>
      <c r="F10" s="130"/>
      <c r="G10" s="136">
        <v>0</v>
      </c>
      <c r="H10" s="136">
        <f>SUM(H9:H9)</f>
        <v>0</v>
      </c>
      <c r="I10" s="136">
        <v>0</v>
      </c>
      <c r="J10" s="136">
        <f>SUM(J9:J9)</f>
        <v>0</v>
      </c>
      <c r="K10" s="136">
        <v>0</v>
      </c>
      <c r="L10" s="136">
        <f>SUM(L9:L9)</f>
        <v>0</v>
      </c>
      <c r="M10" s="136">
        <f>SUM(M9:M9)</f>
        <v>0</v>
      </c>
      <c r="O10" s="137"/>
    </row>
    <row r="11" spans="2:29" ht="27.75" thickTop="1" x14ac:dyDescent="0.75"/>
    <row r="21" spans="9:9" ht="27.75" x14ac:dyDescent="0.75">
      <c r="I21" s="138">
        <v>7</v>
      </c>
    </row>
  </sheetData>
  <sortState xmlns:xlrd2="http://schemas.microsoft.com/office/spreadsheetml/2017/richdata2" ref="B9:O20">
    <sortCondition descending="1" ref="M9:M20"/>
  </sortState>
  <mergeCells count="10">
    <mergeCell ref="B2:O2"/>
    <mergeCell ref="B3:O3"/>
    <mergeCell ref="B4:O4"/>
    <mergeCell ref="O8"/>
    <mergeCell ref="E7:O7"/>
    <mergeCell ref="B7:B8"/>
    <mergeCell ref="E8"/>
    <mergeCell ref="G8"/>
    <mergeCell ref="I8"/>
    <mergeCell ref="K8"/>
  </mergeCells>
  <printOptions horizontalCentered="1" verticalCentered="1"/>
  <pageMargins left="0.25" right="0.25" top="0.75" bottom="0.75" header="0.3" footer="0.3"/>
  <pageSetup paperSize="9"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16</vt:i4>
      </vt:variant>
    </vt:vector>
  </HeadingPairs>
  <TitlesOfParts>
    <vt:vector size="34" baseType="lpstr">
      <vt:lpstr>صفحه اول</vt:lpstr>
      <vt:lpstr>سرمایه گذاری ها</vt:lpstr>
      <vt:lpstr>Sheet1</vt:lpstr>
      <vt:lpstr>سهام</vt:lpstr>
      <vt:lpstr>تبعی</vt:lpstr>
      <vt:lpstr>اوراق مشارکت</vt:lpstr>
      <vt:lpstr>گواهی سپرده</vt:lpstr>
      <vt:lpstr>سپرده</vt:lpstr>
      <vt:lpstr>تعدیل قیمت</vt:lpstr>
      <vt:lpstr>جمع درآمدها</vt:lpstr>
      <vt:lpstr>سود اوراق بهادار و سپرده بانکی</vt:lpstr>
      <vt:lpstr>سرمایه‌گذاری در سهام</vt:lpstr>
      <vt:lpstr>درآمد سود سهام</vt:lpstr>
      <vt:lpstr>درآمد ناشی از تغییر قیمت اوراق</vt:lpstr>
      <vt:lpstr>درآمد ناشی از فروش</vt:lpstr>
      <vt:lpstr>سرمایه‌گذاری در اوراق بهادار</vt:lpstr>
      <vt:lpstr>درآمد سپرده بانکی</vt:lpstr>
      <vt:lpstr>سایر درآمدها</vt:lpstr>
      <vt:lpstr>'اوراق مشارکت'!Print_Area</vt:lpstr>
      <vt:lpstr>'تعدیل قیمت'!Print_Area</vt:lpstr>
      <vt:lpstr>'جمع درآمدها'!Print_Area</vt:lpstr>
      <vt:lpstr>'درآمد سپرده بانکی'!Print_Area</vt:lpstr>
      <vt:lpstr>'درآمد سود سهام'!Print_Area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'سرمایه گذاری ها'!Print_Area</vt:lpstr>
      <vt:lpstr>'سرمایه‌گذاری در اوراق بهادار'!Print_Area</vt:lpstr>
      <vt:lpstr>'سرمایه‌گذاری در سهام'!Print_Area</vt:lpstr>
      <vt:lpstr>'سود اوراق بهادار و سپرده بانکی'!Print_Area</vt:lpstr>
      <vt:lpstr>سهام!Print_Area</vt:lpstr>
      <vt:lpstr>'صفحه اول'!Print_Area</vt:lpstr>
      <vt:lpstr>'گواهی سپرده'!Print_Area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Mehdi Gholipour</dc:creator>
  <cp:lastModifiedBy>Fatemeh Mohamadinezhad</cp:lastModifiedBy>
  <cp:lastPrinted>2022-06-27T09:11:13Z</cp:lastPrinted>
  <dcterms:created xsi:type="dcterms:W3CDTF">2021-12-28T12:49:50Z</dcterms:created>
  <dcterms:modified xsi:type="dcterms:W3CDTF">2022-06-27T09:12:39Z</dcterms:modified>
</cp:coreProperties>
</file>