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اسفند\بیمه دی\"/>
    </mc:Choice>
  </mc:AlternateContent>
  <xr:revisionPtr revIDLastSave="0" documentId="13_ncr:1_{C12FCBD2-7948-46AD-85CB-388E86578D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2" hidden="1">سهام!$D$8:$AB$23</definedName>
    <definedName name="_xlnm.Print_Area" localSheetId="4">'اوراق مشارکت'!$A$1:$AM$33</definedName>
    <definedName name="_xlnm.Print_Area" localSheetId="7">'تعدیل قیمت'!$A$1:$P$22</definedName>
    <definedName name="_xlnm.Print_Area" localSheetId="8">'جمع درآمدها'!$A$1:$I$18</definedName>
    <definedName name="_xlnm.Print_Area" localSheetId="15">'درآمد سپرده بانکی'!$A$1:$M$27</definedName>
    <definedName name="_xlnm.Print_Area" localSheetId="11">'درآمد سود سهام'!$A$1:$V$28</definedName>
    <definedName name="_xlnm.Print_Area" localSheetId="12">'درآمد ناشی از تغییر قیمت اوراق'!$A$1:$S$32</definedName>
    <definedName name="_xlnm.Print_Area" localSheetId="13">'درآمد ناشی از فروش'!$A$1:$S$103</definedName>
    <definedName name="_xlnm.Print_Area" localSheetId="16">'سایر درآمدها'!$A$1:$G$17</definedName>
    <definedName name="_xlnm.Print_Area" localSheetId="6">سپرده!$A$1:$U$26</definedName>
    <definedName name="_xlnm.Print_Area" localSheetId="1">'سرمایه گذاری ها'!$A$1:$R$22</definedName>
    <definedName name="_xlnm.Print_Area" localSheetId="14">'سرمایه‌گذاری در اوراق بهادار'!$A$1:$T$46</definedName>
    <definedName name="_xlnm.Print_Area" localSheetId="10">'سرمایه‌گذاری در سهام'!$A$1:$W$73</definedName>
    <definedName name="_xlnm.Print_Area" localSheetId="9">'سود اوراق بهادار و سپرده بانکی'!$A$1:$V$34</definedName>
    <definedName name="_xlnm.Print_Area" localSheetId="2">سهام!$A$1:$AC$25</definedName>
    <definedName name="_xlnm.Print_Area" localSheetId="0">'صفحه اول'!$A$1:$M$54</definedName>
    <definedName name="_xlnm.Print_Area" localSheetId="5">'گواهی سپرده'!$A$1:$AG$21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5" l="1"/>
  <c r="F10" i="15" l="1"/>
  <c r="F11" i="15"/>
  <c r="F9" i="15"/>
  <c r="F13" i="14"/>
  <c r="J25" i="13"/>
  <c r="F25" i="13"/>
  <c r="E44" i="12"/>
  <c r="S44" i="12"/>
  <c r="G44" i="12"/>
  <c r="I44" i="12"/>
  <c r="K44" i="12"/>
  <c r="M44" i="12"/>
  <c r="O44" i="12"/>
  <c r="Q44" i="12"/>
  <c r="P101" i="10"/>
  <c r="R101" i="10"/>
  <c r="D101" i="10"/>
  <c r="F101" i="10"/>
  <c r="H101" i="10"/>
  <c r="J101" i="10"/>
  <c r="L101" i="10"/>
  <c r="N101" i="10"/>
  <c r="R30" i="9"/>
  <c r="G26" i="8"/>
  <c r="I26" i="8"/>
  <c r="Q26" i="8"/>
  <c r="S26" i="8"/>
  <c r="U26" i="8"/>
  <c r="D71" i="11"/>
  <c r="F71" i="11"/>
  <c r="H71" i="11"/>
  <c r="J71" i="11"/>
  <c r="N71" i="11"/>
  <c r="P71" i="11"/>
  <c r="R71" i="11"/>
  <c r="T71" i="11"/>
  <c r="L71" i="11"/>
  <c r="V71" i="11"/>
  <c r="K31" i="7"/>
  <c r="M31" i="7"/>
  <c r="O31" i="7"/>
  <c r="Q31" i="7"/>
  <c r="S31" i="7"/>
  <c r="U31" i="7"/>
  <c r="M11" i="4"/>
  <c r="K11" i="4"/>
  <c r="I11" i="4"/>
  <c r="G11" i="4"/>
  <c r="E11" i="4"/>
  <c r="AB26" i="3"/>
  <c r="AD26" i="3"/>
  <c r="G15" i="16"/>
  <c r="E15" i="16"/>
  <c r="P30" i="9" l="1"/>
  <c r="N30" i="9"/>
  <c r="L30" i="9"/>
  <c r="J30" i="9"/>
  <c r="H30" i="9"/>
  <c r="F30" i="9"/>
  <c r="D30" i="9"/>
  <c r="L24" i="6"/>
  <c r="E13" i="16" s="1"/>
  <c r="G13" i="16" s="1"/>
  <c r="V23" i="1"/>
  <c r="N24" i="6"/>
  <c r="I13" i="16" s="1"/>
  <c r="P24" i="6"/>
  <c r="K13" i="16" s="1"/>
  <c r="R24" i="6"/>
  <c r="AD15" i="5"/>
  <c r="O15" i="16" s="1"/>
  <c r="AB15" i="5"/>
  <c r="M15" i="16" s="1"/>
  <c r="Z15" i="5"/>
  <c r="X15" i="5"/>
  <c r="K15" i="16" s="1"/>
  <c r="V15" i="5"/>
  <c r="I15" i="16"/>
  <c r="P15" i="5"/>
  <c r="N15" i="5"/>
  <c r="L15" i="5"/>
  <c r="AJ26" i="3"/>
  <c r="O12" i="16" s="1"/>
  <c r="AH26" i="3"/>
  <c r="M12" i="16" s="1"/>
  <c r="K12" i="16"/>
  <c r="Z26" i="3"/>
  <c r="X26" i="3"/>
  <c r="I12" i="16" s="1"/>
  <c r="V26" i="3"/>
  <c r="T26" i="3"/>
  <c r="G12" i="16" s="1"/>
  <c r="R26" i="3"/>
  <c r="E12" i="16" s="1"/>
  <c r="P26" i="3"/>
  <c r="D13" i="14"/>
  <c r="O26" i="8"/>
  <c r="M26" i="8"/>
  <c r="K26" i="8"/>
  <c r="P18" i="16"/>
  <c r="N18" i="16"/>
  <c r="L18" i="16"/>
  <c r="J18" i="16"/>
  <c r="H18" i="16"/>
  <c r="F18" i="16"/>
  <c r="D18" i="16"/>
  <c r="J23" i="1"/>
  <c r="G14" i="16" s="1"/>
  <c r="K23" i="1"/>
  <c r="L23" i="1"/>
  <c r="M23" i="1"/>
  <c r="N23" i="1"/>
  <c r="I14" i="16" s="1"/>
  <c r="O23" i="1"/>
  <c r="P23" i="1"/>
  <c r="Q23" i="1"/>
  <c r="R23" i="1"/>
  <c r="K14" i="16" s="1"/>
  <c r="S23" i="1"/>
  <c r="T23" i="1"/>
  <c r="U23" i="1"/>
  <c r="W23" i="1"/>
  <c r="X23" i="1"/>
  <c r="M14" i="16" s="1"/>
  <c r="Y23" i="1"/>
  <c r="Z23" i="1"/>
  <c r="O14" i="16" s="1"/>
  <c r="AA23" i="1"/>
  <c r="G23" i="1"/>
  <c r="H23" i="1"/>
  <c r="E14" i="16" s="1"/>
  <c r="I23" i="1"/>
  <c r="F23" i="1"/>
  <c r="M13" i="16" l="1"/>
  <c r="G18" i="16"/>
  <c r="E18" i="16"/>
  <c r="D13" i="15"/>
  <c r="K18" i="16"/>
  <c r="I18" i="16"/>
  <c r="O13" i="16" l="1"/>
  <c r="O18" i="16" s="1"/>
  <c r="M18" i="16"/>
  <c r="Q16" i="16"/>
  <c r="T12" i="6" l="1"/>
  <c r="T16" i="6"/>
  <c r="T20" i="6"/>
  <c r="AF13" i="5"/>
  <c r="AF15" i="5" s="1"/>
  <c r="AL17" i="3"/>
  <c r="AL21" i="3"/>
  <c r="AL13" i="3"/>
  <c r="AB15" i="1"/>
  <c r="AB19" i="1"/>
  <c r="T15" i="6"/>
  <c r="AL16" i="3"/>
  <c r="AL24" i="3"/>
  <c r="AB11" i="1"/>
  <c r="T13" i="6"/>
  <c r="T17" i="6"/>
  <c r="T21" i="6"/>
  <c r="AL14" i="3"/>
  <c r="AL18" i="3"/>
  <c r="AL22" i="3"/>
  <c r="AB12" i="1"/>
  <c r="AB16" i="1"/>
  <c r="AB20" i="1"/>
  <c r="T14" i="6"/>
  <c r="T18" i="6"/>
  <c r="T22" i="6"/>
  <c r="AL15" i="3"/>
  <c r="AL19" i="3"/>
  <c r="AL23" i="3"/>
  <c r="AB13" i="1"/>
  <c r="AB17" i="1"/>
  <c r="AB21" i="1"/>
  <c r="T11" i="6"/>
  <c r="T24" i="6" s="1"/>
  <c r="T19" i="6"/>
  <c r="T10" i="6"/>
  <c r="AL20" i="3"/>
  <c r="AB14" i="1"/>
  <c r="AB18" i="1"/>
  <c r="Q14" i="16"/>
  <c r="Q15" i="16"/>
  <c r="Q12" i="16"/>
  <c r="Q18" i="16" s="1"/>
  <c r="Q13" i="16"/>
  <c r="H13" i="15"/>
  <c r="AL26" i="3" l="1"/>
  <c r="AB23" i="1"/>
</calcChain>
</file>

<file path=xl/sharedStrings.xml><?xml version="1.0" encoding="utf-8"?>
<sst xmlns="http://schemas.openxmlformats.org/spreadsheetml/2006/main" count="1024" uniqueCount="290">
  <si>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</si>
  <si>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</si>
  <si>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</si>
  <si>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</si>
  <si>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</si>
  <si>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</si>
  <si>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</si>
  <si>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</si>
  <si>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</si>
  <si>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</si>
  <si>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</si>
  <si>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</si>
  <si>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</si>
  <si>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</si>
  <si>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</si>
  <si>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</si>
  <si>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</si>
  <si>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</si>
  <si>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ریل پرداز نو آفرین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</si>
  <si>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</si>
  <si>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</si>
  <si>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</si>
  <si>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</si>
  <si>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</si>
  <si>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</si>
  <si>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</si>
  <si>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</si>
  <si>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</si>
  <si>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</si>
  <si>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</si>
  <si>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</si>
  <si>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</si>
  <si>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</si>
  <si>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</si>
  <si>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</si>
  <si>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</si>
  <si>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</si>
  <si>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</si>
  <si>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</si>
  <si>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</si>
  <si>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</si>
  <si>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</si>
  <si>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</si>
  <si>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</si>
  <si>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</si>
  <si>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</si>
  <si>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</si>
  <si>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</si>
  <si>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</si>
  <si>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</si>
  <si>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</si>
  <si>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</si>
  <si>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</si>
  <si>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</si>
  <si>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</si>
  <si>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</si>
  <si>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</si>
  <si>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</si>
  <si>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</si>
  <si>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</si>
  <si>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</si>
  <si>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حساب جاری</t>
  </si>
  <si>
    <t>1398/10/04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</si>
  <si>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</si>
  <si>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</si>
  <si>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</si>
  <si>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</si>
  <si>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</si>
  <si>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</si>
  <si>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</si>
  <si>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</si>
  <si>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</si>
  <si>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</si>
  <si>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</si>
  <si>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</si>
  <si>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</si>
  <si>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</si>
  <si>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</si>
  <si>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</si>
  <si>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</si>
  <si>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</si>
  <si>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</si>
  <si>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</si>
  <si>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</si>
  <si>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</si>
  <si>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</si>
  <si>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</si>
  <si>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</si>
  <si>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</si>
  <si>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</si>
  <si>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</si>
  <si>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</si>
  <si>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</si>
  <si>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</si>
  <si>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</si>
  <si>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</si>
  <si>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</si>
  <si>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</si>
  <si>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</si>
  <si>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</si>
  <si>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</si>
  <si>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</si>
  <si>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</si>
  <si>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</si>
  <si>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</si>
  <si>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</si>
  <si>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</si>
  <si>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</si>
  <si>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</si>
  <si>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</si>
  <si>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</si>
  <si>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</si>
  <si>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</si>
  <si>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</si>
  <si>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داروسازی‌ اکسیر</t>
  </si>
  <si>
    <t>تولید ژلاتین کپسول ایران</t>
  </si>
  <si>
    <t>سپید ماکیان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</si>
  <si>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</si>
  <si>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</si>
  <si>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</si>
  <si>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</si>
  <si>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</si>
  <si>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</si>
  <si>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</si>
  <si>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</si>
  <si>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</si>
  <si>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</si>
  <si>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</si>
  <si>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</si>
  <si>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</si>
  <si>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</si>
  <si>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</si>
  <si>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</si>
  <si>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</si>
  <si>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</si>
  <si>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</si>
  <si>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</si>
  <si>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</si>
  <si>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</si>
  <si>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</si>
  <si>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</si>
  <si>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</si>
  <si>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</si>
  <si>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</si>
  <si>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</si>
  <si>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</si>
  <si>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</si>
  <si>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</si>
  <si>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</si>
  <si>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</si>
  <si>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</si>
  <si>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</si>
  <si>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</si>
  <si>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</si>
  <si>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</si>
  <si>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</si>
  <si>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</si>
  <si>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</si>
  <si>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</si>
  <si>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صندوق سرمایه‌گذاری مشترک گنجینه الماس بیمه دی</t>
  </si>
  <si>
    <t>اجاره تابان سپهر14021206</t>
  </si>
  <si>
    <t>بله</t>
  </si>
  <si>
    <t>1402/12/06</t>
  </si>
  <si>
    <t>اسنادخزانه-م10بودجه99-020807</t>
  </si>
  <si>
    <t>اسنادخزانه-م1بودجه00-030821</t>
  </si>
  <si>
    <t>1403/08/21</t>
  </si>
  <si>
    <t>اسنادخزانه-م3بودجه00-030418</t>
  </si>
  <si>
    <t>اسنادخزانه-م4بودجه00-030522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</si>
  <si>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</si>
  <si>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</si>
  <si>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</si>
  <si>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</si>
  <si>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</si>
  <si>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اسنادخزانه-م9بودجه99-020316</t>
  </si>
  <si>
    <t>مرابحه عام دولت2-ش.خ سایر0212</t>
  </si>
  <si>
    <t>1398/12/25</t>
  </si>
  <si>
    <t>1402/12/25</t>
  </si>
  <si>
    <t>مرابحه عام دولت4-ش.خ 0207</t>
  </si>
  <si>
    <t>1402/07/30</t>
  </si>
  <si>
    <t>مرابحه عام دولت72-ش.خ0311</t>
  </si>
  <si>
    <t>1403/11/13</t>
  </si>
  <si>
    <t>گواهی سپرده بلند مدت به تاریخ 1402/04/19</t>
  </si>
  <si>
    <t>1402/04/19</t>
  </si>
  <si>
    <t>خیر</t>
  </si>
  <si>
    <t>بانک آینده سمنان</t>
  </si>
  <si>
    <t>0800499010004</t>
  </si>
  <si>
    <t>سپرده بلند مدت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</si>
  <si>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</si>
  <si>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</si>
  <si>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</si>
  <si>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</si>
  <si>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</si>
  <si>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</si>
  <si>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</si>
  <si>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</si>
  <si>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47000989203600</t>
  </si>
  <si>
    <t xml:space="preserve">بانک ایران زمین </t>
  </si>
  <si>
    <t>114-840-1396301-1</t>
  </si>
  <si>
    <t>1399/02/15</t>
  </si>
  <si>
    <t>114.985.1396301.1</t>
  </si>
  <si>
    <t>موسسه مالی و اعتباری نور ملاصدرا</t>
  </si>
  <si>
    <t>0201283319005</t>
  </si>
  <si>
    <t>1399/05/29</t>
  </si>
  <si>
    <t>بانک آینده مرکزی</t>
  </si>
  <si>
    <t>0203653785004</t>
  </si>
  <si>
    <t>1400/01/24</t>
  </si>
  <si>
    <t>0402276185000</t>
  </si>
  <si>
    <t>بانک ایران زمین انقلاب</t>
  </si>
  <si>
    <t>114-912-1396301-1</t>
  </si>
  <si>
    <t>بانک دی ناصرخسرو</t>
  </si>
  <si>
    <t>0205489190004</t>
  </si>
  <si>
    <t>1400/04/16</t>
  </si>
  <si>
    <t>10-8572644-1</t>
  </si>
  <si>
    <t>1400/04/19</t>
  </si>
  <si>
    <t>0402730625007</t>
  </si>
  <si>
    <t>1400/09/21</t>
  </si>
  <si>
    <t>اجاره تامین اجتماعی-سپهر000523</t>
  </si>
  <si>
    <t>1400/05/23</t>
  </si>
  <si>
    <t>مشارکت دولتی1-شرایط خاص001026</t>
  </si>
  <si>
    <t>1400/10/26</t>
  </si>
  <si>
    <t>مرابحه عام دولت3-ش.خ 0103</t>
  </si>
  <si>
    <t>1401/03/03</t>
  </si>
  <si>
    <t>موسسه مالی و اعتباری نور ملاصدر</t>
  </si>
  <si>
    <t>سایپا</t>
  </si>
  <si>
    <t>آریان کیمیا تک</t>
  </si>
  <si>
    <t>پتروشیمی نوری</t>
  </si>
  <si>
    <t>سرمایه گذاری سیمان تامین</t>
  </si>
  <si>
    <t>گ.مدیریت ارزش سرمایه ص ب کشوری</t>
  </si>
  <si>
    <t>تامین سرمایه نوین</t>
  </si>
  <si>
    <t>سرمایه گذاری صدرتامین</t>
  </si>
  <si>
    <t>سرمایه گذاری تامین اجتماعی</t>
  </si>
  <si>
    <t>مجتمع جهان فولاد سیرجان</t>
  </si>
  <si>
    <t>اسنادخزانه-م23بودجه97-000824</t>
  </si>
  <si>
    <t>اسنادخزانه-م3بودجه99-011110</t>
  </si>
  <si>
    <t>اسنادخزانه-م16بودجه97-000407</t>
  </si>
  <si>
    <t>اسنادخزانه-م6بودجه99-020321</t>
  </si>
  <si>
    <t>اسنادخزانه-م21بودجه97-000728</t>
  </si>
  <si>
    <t>اسنادخزانه-م6بودجه98-000519</t>
  </si>
  <si>
    <t>اسنادخزانه-م8بودجه98-000817</t>
  </si>
  <si>
    <t>اسنادخزانه-م1بودجه99-010621</t>
  </si>
  <si>
    <t>اسنادخزانه-م18بودجه97-000525</t>
  </si>
  <si>
    <t>اسنادخزانه-م11بودجه98-001013</t>
  </si>
  <si>
    <t>اسنادخزانه-م7بودجه98-000719</t>
  </si>
  <si>
    <t>40104949105607</t>
  </si>
  <si>
    <t>0401226644003</t>
  </si>
  <si>
    <t>معین برای سایر درآمدهای تنزیل سود سهام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</si>
  <si>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</si>
  <si>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</si>
  <si>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</si>
  <si>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</si>
  <si>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</si>
  <si>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</si>
  <si>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</si>
  <si>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</si>
  <si>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</si>
  <si>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</si>
  <si>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</si>
  <si>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</si>
  <si>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ذوب آهن اصفهان</t>
  </si>
  <si>
    <t xml:space="preserve">بانک ایران زمین انقلاب </t>
  </si>
  <si>
    <t>114-912-1396301-2</t>
  </si>
  <si>
    <t>1400/10/25</t>
  </si>
  <si>
    <t>1400/11/30</t>
  </si>
  <si>
    <t>سیمرغ</t>
  </si>
  <si>
    <t>قنداصفهان‌</t>
  </si>
  <si>
    <t>اسناد خزانه-م9بودجه00-031101</t>
  </si>
  <si>
    <t>1400/06/01</t>
  </si>
  <si>
    <t>1403/11/01</t>
  </si>
  <si>
    <t>اسنادخزانه-م5بودجه00-030626</t>
  </si>
  <si>
    <t>1403/10/24</t>
  </si>
  <si>
    <t>اسنادخزانه-م2بودجه00-031024</t>
  </si>
  <si>
    <t>اسنادخزانه-م8بودجه00-030919</t>
  </si>
  <si>
    <t>1400/06/16</t>
  </si>
  <si>
    <t>1403/09/19</t>
  </si>
  <si>
    <t>برای ماه منتهی به 1400/12/29</t>
  </si>
  <si>
    <t>1400/12/29</t>
  </si>
  <si>
    <t>اسنادخزانه-م16بودجه98-010503</t>
  </si>
  <si>
    <t>1398/09/24</t>
  </si>
  <si>
    <t>1401/05/03</t>
  </si>
  <si>
    <t>اسنادخزانه-م17بودجه99-010226</t>
  </si>
  <si>
    <t>1400/01/14</t>
  </si>
  <si>
    <t>1401/02/26</t>
  </si>
  <si>
    <t>اسنادخزانه-م18بودجه99-010323</t>
  </si>
  <si>
    <t>1401/03/23</t>
  </si>
  <si>
    <t>اسنادخزانه-م15بودجه98-010406</t>
  </si>
  <si>
    <t>1398/07/13</t>
  </si>
  <si>
    <t>1401/04/13</t>
  </si>
  <si>
    <t>-1.96%</t>
  </si>
  <si>
    <t>DecisionCompany</t>
  </si>
  <si>
    <t>-0.27%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</si>
</sst>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/>
    <xf numFmtId="10" fontId="4" fillId="0" borderId="0" xfId="0" applyNumberFormat="1" applyFont="1"/>
    <xf numFmtId="0" fontId="4" fillId="0" borderId="4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9" fillId="0" borderId="4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0" fontId="9" fillId="0" borderId="0" xfId="2" applyNumberFormat="1" applyFont="1" applyAlignment="1">
      <alignment vertical="center"/>
    </xf>
    <xf numFmtId="10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9" fillId="0" borderId="4" xfId="2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12</xdr:col>
      <xdr:colOff>533400</xdr:colOff>
      <xdr:row>53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D2FEF-F80C-4675-957F-C88402AE5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37800" y="7620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76EB-2EC2-4B53-9776-B3C88AC95A5F}">
  <sheetPr>
    <pageSetUpPr fitToPage="1"/>
  </sheetPr>
  <dimension ref="A1"/>
  <sheetViews>
    <sheetView rightToLeft="1" tabSelected="1" view="pageBreakPreview" topLeftCell="A7" zoomScaleNormal="100" zoomScaleSheetLayoutView="100" workbookViewId="0">
      <selection activeCell="Q14" sqref="Q14"/>
    </sheetView>
  </sheetViews>
  <sheetFormatPr defaultRowHeight="15" x14ac:dyDescent="0.25"/>
  <sheetData/>
  <printOptions horizontalCentered="1" verticalCentered="1"/>
  <pageMargins left="0.7" right="0.7" top="0.75" bottom="0.75" header="0.3" footer="0.3"/>
  <pageSetup paperSize="5" scale="64" orientation="landscape" verticalDpi="0" r:id="rId1"/>
  <colBreaks count="1" manualBreakCount="1">
    <brk id="13" max="5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C2:AC34"/>
  <sheetViews>
    <sheetView rightToLeft="1" view="pageBreakPreview" topLeftCell="D1" zoomScaleNormal="100" zoomScaleSheetLayoutView="100" workbookViewId="0">
      <selection activeCell="W90" sqref="W90"/>
    </sheetView>
  </sheetViews>
  <sheetFormatPr defaultRowHeight="21.75" customHeight="1" x14ac:dyDescent="0.25"/>
  <cols>
    <col min="1" max="1" width="2.7109375" style="28" customWidth="1"/>
    <col min="2" max="2" width="6.85546875" style="28" customWidth="1"/>
    <col min="3" max="3" width="53.85546875" style="28" customWidth="1"/>
    <col min="4" max="4" width="1" style="28" customWidth="1"/>
    <col min="5" max="5" width="14.85546875" style="28" bestFit="1" customWidth="1"/>
    <col min="6" max="6" width="1" style="28" customWidth="1"/>
    <col min="7" max="7" width="11.7109375" style="28" customWidth="1"/>
    <col min="8" max="8" width="1" style="28" customWidth="1"/>
    <col min="9" max="9" width="6" style="28" bestFit="1" customWidth="1"/>
    <col min="10" max="10" width="1" style="28" customWidth="1"/>
    <col min="11" max="11" width="16.28515625" style="28" bestFit="1" customWidth="1"/>
    <col min="12" max="12" width="1" style="28" customWidth="1"/>
    <col min="13" max="13" width="12.42578125" style="28" bestFit="1" customWidth="1"/>
    <col min="14" max="14" width="1" style="28" customWidth="1"/>
    <col min="15" max="15" width="16.28515625" style="28" bestFit="1" customWidth="1"/>
    <col min="16" max="16" width="1" style="28" customWidth="1"/>
    <col min="17" max="17" width="17.5703125" style="28" bestFit="1" customWidth="1"/>
    <col min="18" max="18" width="1" style="28" customWidth="1"/>
    <col min="19" max="19" width="12" style="28" bestFit="1" customWidth="1"/>
    <col min="20" max="20" width="1" style="28" customWidth="1"/>
    <col min="21" max="21" width="17.5703125" style="28" bestFit="1" customWidth="1"/>
    <col min="22" max="22" width="1" style="28" customWidth="1"/>
    <col min="23" max="23" width="9.140625" style="28" customWidth="1"/>
    <col min="24" max="16384" width="9.140625" style="28"/>
  </cols>
  <sheetData>
    <row r="2" spans="3:29" ht="27" customHeight="1" x14ac:dyDescent="0.25">
      <c r="C2" s="162" t="s">
        <v>159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3:29" ht="27" customHeight="1" x14ac:dyDescent="0.25">
      <c r="C3" s="162" t="s">
        <v>64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3:29" ht="27" customHeight="1" x14ac:dyDescent="0.25">
      <c r="C4" s="162" t="s">
        <v>274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3:29" s="29" customFormat="1" ht="21.75" customHeight="1" x14ac:dyDescent="0.25"/>
    <row r="6" spans="3:29" s="2" customFormat="1" ht="21.75" customHeight="1" x14ac:dyDescent="0.55000000000000004">
      <c r="C6" s="12" t="s">
        <v>249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3:29" s="2" customFormat="1" ht="21.75" customHeight="1" x14ac:dyDescent="0.55000000000000004">
      <c r="C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3:29" s="29" customFormat="1" ht="21.75" customHeight="1" x14ac:dyDescent="0.25">
      <c r="C8" s="161" t="s">
        <v>65</v>
      </c>
      <c r="D8" s="161" t="s">
        <v>65</v>
      </c>
      <c r="E8" s="161" t="s">
        <v>65</v>
      </c>
      <c r="F8" s="161" t="s">
        <v>65</v>
      </c>
      <c r="G8" s="161" t="s">
        <v>65</v>
      </c>
      <c r="H8" s="161" t="s">
        <v>65</v>
      </c>
      <c r="I8" s="161" t="s">
        <v>65</v>
      </c>
      <c r="K8" s="161" t="s">
        <v>66</v>
      </c>
      <c r="L8" s="161" t="s">
        <v>66</v>
      </c>
      <c r="M8" s="161" t="s">
        <v>66</v>
      </c>
      <c r="N8" s="161" t="s">
        <v>66</v>
      </c>
      <c r="O8" s="161" t="s">
        <v>66</v>
      </c>
      <c r="Q8" s="161" t="s">
        <v>67</v>
      </c>
      <c r="R8" s="161" t="s">
        <v>67</v>
      </c>
      <c r="S8" s="161" t="s">
        <v>67</v>
      </c>
      <c r="T8" s="161" t="s">
        <v>67</v>
      </c>
      <c r="U8" s="161" t="s">
        <v>67</v>
      </c>
    </row>
    <row r="9" spans="3:29" s="31" customFormat="1" ht="58.5" customHeight="1" x14ac:dyDescent="0.25">
      <c r="C9" s="164" t="s">
        <v>68</v>
      </c>
      <c r="D9" s="32"/>
      <c r="E9" s="164" t="s">
        <v>69</v>
      </c>
      <c r="F9" s="32"/>
      <c r="G9" s="164" t="s">
        <v>39</v>
      </c>
      <c r="H9" s="32"/>
      <c r="I9" s="164" t="s">
        <v>40</v>
      </c>
      <c r="K9" s="164" t="s">
        <v>70</v>
      </c>
      <c r="L9" s="32"/>
      <c r="M9" s="164" t="s">
        <v>71</v>
      </c>
      <c r="N9" s="32"/>
      <c r="O9" s="164" t="s">
        <v>72</v>
      </c>
      <c r="Q9" s="164" t="s">
        <v>70</v>
      </c>
      <c r="R9" s="32"/>
      <c r="S9" s="164" t="s">
        <v>71</v>
      </c>
      <c r="T9" s="32"/>
      <c r="U9" s="164" t="s">
        <v>72</v>
      </c>
    </row>
    <row r="10" spans="3:29" s="29" customFormat="1" ht="21.75" customHeight="1" x14ac:dyDescent="0.25">
      <c r="C10" s="112" t="s">
        <v>160</v>
      </c>
      <c r="E10" s="30" t="s">
        <v>73</v>
      </c>
      <c r="G10" s="29" t="s">
        <v>162</v>
      </c>
      <c r="I10" s="30">
        <v>18</v>
      </c>
      <c r="K10" s="85">
        <v>0</v>
      </c>
      <c r="L10" s="86"/>
      <c r="M10" s="85" t="s">
        <v>73</v>
      </c>
      <c r="N10" s="86"/>
      <c r="O10" s="85">
        <v>0</v>
      </c>
      <c r="P10" s="86"/>
      <c r="Q10" s="85">
        <v>31600493792</v>
      </c>
      <c r="R10" s="86"/>
      <c r="S10" s="85" t="s">
        <v>73</v>
      </c>
      <c r="T10" s="86"/>
      <c r="U10" s="85">
        <v>31600493792</v>
      </c>
    </row>
    <row r="11" spans="3:29" s="29" customFormat="1" ht="21.75" customHeight="1" x14ac:dyDescent="0.25">
      <c r="C11" s="112" t="s">
        <v>177</v>
      </c>
      <c r="E11" s="30" t="s">
        <v>73</v>
      </c>
      <c r="G11" s="29" t="s">
        <v>178</v>
      </c>
      <c r="I11" s="30">
        <v>17</v>
      </c>
      <c r="K11" s="85">
        <v>0</v>
      </c>
      <c r="L11" s="86"/>
      <c r="M11" s="85" t="s">
        <v>73</v>
      </c>
      <c r="N11" s="86"/>
      <c r="O11" s="85">
        <v>0</v>
      </c>
      <c r="P11" s="86"/>
      <c r="Q11" s="85">
        <v>22954005329</v>
      </c>
      <c r="R11" s="86"/>
      <c r="S11" s="85" t="s">
        <v>73</v>
      </c>
      <c r="T11" s="86"/>
      <c r="U11" s="85">
        <v>22954005329</v>
      </c>
    </row>
    <row r="12" spans="3:29" s="29" customFormat="1" ht="21.75" customHeight="1" x14ac:dyDescent="0.25">
      <c r="C12" s="112" t="s">
        <v>174</v>
      </c>
      <c r="E12" s="30" t="s">
        <v>73</v>
      </c>
      <c r="G12" s="29" t="s">
        <v>176</v>
      </c>
      <c r="I12" s="30">
        <v>18</v>
      </c>
      <c r="K12" s="85">
        <v>918176713</v>
      </c>
      <c r="L12" s="86"/>
      <c r="M12" s="85" t="s">
        <v>73</v>
      </c>
      <c r="N12" s="86"/>
      <c r="O12" s="85">
        <v>918176713</v>
      </c>
      <c r="P12" s="86"/>
      <c r="Q12" s="85">
        <v>20967446725</v>
      </c>
      <c r="R12" s="86"/>
      <c r="S12" s="85" t="s">
        <v>73</v>
      </c>
      <c r="T12" s="86"/>
      <c r="U12" s="85">
        <v>20967446725</v>
      </c>
    </row>
    <row r="13" spans="3:29" s="29" customFormat="1" ht="21.75" customHeight="1" x14ac:dyDescent="0.25">
      <c r="C13" s="112" t="s">
        <v>196</v>
      </c>
      <c r="E13" s="30">
        <v>17</v>
      </c>
      <c r="G13" s="29" t="s">
        <v>73</v>
      </c>
      <c r="I13" s="30">
        <v>20</v>
      </c>
      <c r="K13" s="85">
        <v>0</v>
      </c>
      <c r="L13" s="86"/>
      <c r="M13" s="85">
        <v>0</v>
      </c>
      <c r="N13" s="86"/>
      <c r="O13" s="85">
        <v>0</v>
      </c>
      <c r="P13" s="86"/>
      <c r="Q13" s="85">
        <v>20660597277</v>
      </c>
      <c r="R13" s="86"/>
      <c r="S13" s="85">
        <v>18205345</v>
      </c>
      <c r="T13" s="86"/>
      <c r="U13" s="85">
        <v>20642391932</v>
      </c>
    </row>
    <row r="14" spans="3:29" s="29" customFormat="1" ht="21.75" customHeight="1" x14ac:dyDescent="0.25">
      <c r="C14" s="112" t="s">
        <v>60</v>
      </c>
      <c r="E14" s="30">
        <v>18</v>
      </c>
      <c r="G14" s="29" t="s">
        <v>73</v>
      </c>
      <c r="I14" s="30">
        <v>18</v>
      </c>
      <c r="K14" s="85">
        <v>0</v>
      </c>
      <c r="L14" s="86"/>
      <c r="M14" s="85">
        <v>0</v>
      </c>
      <c r="N14" s="86"/>
      <c r="O14" s="85">
        <v>0</v>
      </c>
      <c r="P14" s="86"/>
      <c r="Q14" s="85">
        <v>10852818331</v>
      </c>
      <c r="R14" s="86"/>
      <c r="S14" s="85">
        <v>0</v>
      </c>
      <c r="T14" s="86"/>
      <c r="U14" s="85">
        <v>10852818331</v>
      </c>
    </row>
    <row r="15" spans="3:29" s="29" customFormat="1" ht="21.75" customHeight="1" x14ac:dyDescent="0.25">
      <c r="C15" s="112" t="s">
        <v>203</v>
      </c>
      <c r="E15" s="30">
        <v>24</v>
      </c>
      <c r="G15" s="29" t="s">
        <v>73</v>
      </c>
      <c r="I15" s="30">
        <v>20</v>
      </c>
      <c r="K15" s="85">
        <v>0</v>
      </c>
      <c r="L15" s="86"/>
      <c r="M15" s="85">
        <v>0</v>
      </c>
      <c r="N15" s="86"/>
      <c r="O15" s="85">
        <v>0</v>
      </c>
      <c r="P15" s="86"/>
      <c r="Q15" s="85">
        <v>10423578076</v>
      </c>
      <c r="R15" s="86"/>
      <c r="S15" s="85">
        <v>355616</v>
      </c>
      <c r="T15" s="86"/>
      <c r="U15" s="85">
        <v>10423222460</v>
      </c>
    </row>
    <row r="16" spans="3:29" s="29" customFormat="1" ht="21.75" customHeight="1" x14ac:dyDescent="0.25">
      <c r="C16" s="112" t="s">
        <v>222</v>
      </c>
      <c r="E16" s="30">
        <v>23</v>
      </c>
      <c r="G16" s="29" t="s">
        <v>73</v>
      </c>
      <c r="I16" s="30">
        <v>20</v>
      </c>
      <c r="K16" s="85">
        <v>0</v>
      </c>
      <c r="L16" s="86"/>
      <c r="M16" s="85">
        <v>0</v>
      </c>
      <c r="N16" s="86"/>
      <c r="O16" s="85">
        <v>0</v>
      </c>
      <c r="P16" s="86"/>
      <c r="Q16" s="85">
        <v>4215923635</v>
      </c>
      <c r="R16" s="86"/>
      <c r="S16" s="85">
        <v>0</v>
      </c>
      <c r="T16" s="86"/>
      <c r="U16" s="85">
        <v>4215923635</v>
      </c>
    </row>
    <row r="17" spans="3:21" s="29" customFormat="1" ht="21.75" customHeight="1" x14ac:dyDescent="0.25">
      <c r="C17" s="112" t="s">
        <v>207</v>
      </c>
      <c r="E17" s="30">
        <v>5</v>
      </c>
      <c r="G17" s="29" t="s">
        <v>73</v>
      </c>
      <c r="I17" s="30">
        <v>18</v>
      </c>
      <c r="K17" s="85">
        <v>0</v>
      </c>
      <c r="L17" s="86"/>
      <c r="M17" s="85">
        <v>0</v>
      </c>
      <c r="N17" s="86"/>
      <c r="O17" s="85">
        <v>0</v>
      </c>
      <c r="P17" s="86"/>
      <c r="Q17" s="85">
        <v>3251506848</v>
      </c>
      <c r="R17" s="86"/>
      <c r="S17" s="85">
        <v>0</v>
      </c>
      <c r="T17" s="86"/>
      <c r="U17" s="85">
        <v>3251506848</v>
      </c>
    </row>
    <row r="18" spans="3:21" s="29" customFormat="1" ht="21.75" customHeight="1" x14ac:dyDescent="0.25">
      <c r="C18" s="112" t="s">
        <v>196</v>
      </c>
      <c r="E18" s="30">
        <v>15</v>
      </c>
      <c r="G18" s="29" t="s">
        <v>73</v>
      </c>
      <c r="I18" s="30">
        <v>0</v>
      </c>
      <c r="K18" s="85">
        <v>21634</v>
      </c>
      <c r="L18" s="86"/>
      <c r="M18" s="85">
        <v>0</v>
      </c>
      <c r="N18" s="86"/>
      <c r="O18" s="85">
        <v>21634</v>
      </c>
      <c r="P18" s="86"/>
      <c r="Q18" s="85">
        <v>1973253986</v>
      </c>
      <c r="R18" s="86"/>
      <c r="S18" s="85">
        <v>0</v>
      </c>
      <c r="T18" s="86"/>
      <c r="U18" s="85">
        <v>1973253986</v>
      </c>
    </row>
    <row r="19" spans="3:21" s="29" customFormat="1" ht="21.75" customHeight="1" x14ac:dyDescent="0.25">
      <c r="C19" s="112" t="s">
        <v>184</v>
      </c>
      <c r="E19" s="30">
        <v>21</v>
      </c>
      <c r="G19" s="29" t="s">
        <v>73</v>
      </c>
      <c r="I19" s="30">
        <v>18</v>
      </c>
      <c r="K19" s="85">
        <v>375087670</v>
      </c>
      <c r="L19" s="86"/>
      <c r="M19" s="85">
        <v>-123365</v>
      </c>
      <c r="N19" s="86"/>
      <c r="O19" s="85">
        <v>375211035</v>
      </c>
      <c r="P19" s="86"/>
      <c r="Q19" s="85">
        <v>1541178074</v>
      </c>
      <c r="R19" s="86"/>
      <c r="S19" s="85">
        <v>1190406</v>
      </c>
      <c r="T19" s="86"/>
      <c r="U19" s="85">
        <v>1539987668</v>
      </c>
    </row>
    <row r="20" spans="3:21" s="29" customFormat="1" ht="21.75" customHeight="1" x14ac:dyDescent="0.25">
      <c r="C20" s="112" t="s">
        <v>216</v>
      </c>
      <c r="E20" s="30" t="s">
        <v>73</v>
      </c>
      <c r="G20" s="29" t="s">
        <v>217</v>
      </c>
      <c r="I20" s="30">
        <v>19</v>
      </c>
      <c r="K20" s="85">
        <v>0</v>
      </c>
      <c r="L20" s="86"/>
      <c r="M20" s="85" t="s">
        <v>73</v>
      </c>
      <c r="N20" s="86"/>
      <c r="O20" s="85">
        <v>0</v>
      </c>
      <c r="P20" s="86"/>
      <c r="Q20" s="85">
        <v>1142845210</v>
      </c>
      <c r="R20" s="86"/>
      <c r="S20" s="85" t="s">
        <v>73</v>
      </c>
      <c r="T20" s="86"/>
      <c r="U20" s="85">
        <v>1142845210</v>
      </c>
    </row>
    <row r="21" spans="3:21" s="29" customFormat="1" ht="21.75" customHeight="1" x14ac:dyDescent="0.25">
      <c r="C21" s="112" t="s">
        <v>184</v>
      </c>
      <c r="E21" s="30">
        <v>19</v>
      </c>
      <c r="G21" s="29" t="s">
        <v>73</v>
      </c>
      <c r="I21" s="30">
        <v>18</v>
      </c>
      <c r="K21" s="85">
        <v>14301</v>
      </c>
      <c r="L21" s="86"/>
      <c r="M21" s="85">
        <v>-5</v>
      </c>
      <c r="N21" s="86"/>
      <c r="O21" s="85">
        <v>14306</v>
      </c>
      <c r="P21" s="86"/>
      <c r="Q21" s="85">
        <v>630809000</v>
      </c>
      <c r="R21" s="86"/>
      <c r="S21" s="85">
        <v>50</v>
      </c>
      <c r="T21" s="86"/>
      <c r="U21" s="85">
        <v>630808950</v>
      </c>
    </row>
    <row r="22" spans="3:21" s="29" customFormat="1" ht="21.75" customHeight="1" x14ac:dyDescent="0.25">
      <c r="C22" s="112" t="s">
        <v>259</v>
      </c>
      <c r="E22" s="30">
        <v>25</v>
      </c>
      <c r="G22" s="29" t="s">
        <v>73</v>
      </c>
      <c r="I22" s="30">
        <v>18</v>
      </c>
      <c r="K22" s="85">
        <v>374876713</v>
      </c>
      <c r="L22" s="86"/>
      <c r="M22" s="85">
        <v>-139136</v>
      </c>
      <c r="N22" s="86"/>
      <c r="O22" s="85">
        <v>375015849</v>
      </c>
      <c r="P22" s="86"/>
      <c r="Q22" s="85">
        <v>445890411</v>
      </c>
      <c r="R22" s="86"/>
      <c r="S22" s="85">
        <v>705693</v>
      </c>
      <c r="T22" s="86"/>
      <c r="U22" s="85">
        <v>445184718</v>
      </c>
    </row>
    <row r="23" spans="3:21" s="29" customFormat="1" ht="21.75" customHeight="1" x14ac:dyDescent="0.25">
      <c r="C23" s="112" t="s">
        <v>179</v>
      </c>
      <c r="E23" s="30" t="s">
        <v>73</v>
      </c>
      <c r="G23" s="29" t="s">
        <v>180</v>
      </c>
      <c r="I23" s="30">
        <v>18</v>
      </c>
      <c r="K23" s="85">
        <v>0</v>
      </c>
      <c r="L23" s="86"/>
      <c r="M23" s="85" t="s">
        <v>73</v>
      </c>
      <c r="N23" s="86"/>
      <c r="O23" s="85">
        <v>0</v>
      </c>
      <c r="P23" s="86"/>
      <c r="Q23" s="85">
        <v>325141513</v>
      </c>
      <c r="R23" s="86"/>
      <c r="S23" s="85" t="s">
        <v>73</v>
      </c>
      <c r="T23" s="86"/>
      <c r="U23" s="85">
        <v>325141513</v>
      </c>
    </row>
    <row r="24" spans="3:21" s="29" customFormat="1" ht="21.75" customHeight="1" x14ac:dyDescent="0.25">
      <c r="C24" s="112" t="s">
        <v>220</v>
      </c>
      <c r="E24" s="30" t="s">
        <v>73</v>
      </c>
      <c r="G24" s="29" t="s">
        <v>221</v>
      </c>
      <c r="I24" s="30">
        <v>15</v>
      </c>
      <c r="K24" s="85">
        <v>0</v>
      </c>
      <c r="L24" s="86"/>
      <c r="M24" s="85" t="s">
        <v>73</v>
      </c>
      <c r="N24" s="86"/>
      <c r="O24" s="85">
        <v>0</v>
      </c>
      <c r="P24" s="86"/>
      <c r="Q24" s="85">
        <v>37994844</v>
      </c>
      <c r="R24" s="86"/>
      <c r="S24" s="85" t="s">
        <v>73</v>
      </c>
      <c r="T24" s="86"/>
      <c r="U24" s="85">
        <v>37994844</v>
      </c>
    </row>
    <row r="25" spans="3:21" s="29" customFormat="1" ht="21.75" customHeight="1" x14ac:dyDescent="0.25">
      <c r="C25" s="112" t="s">
        <v>203</v>
      </c>
      <c r="E25" s="30">
        <v>24</v>
      </c>
      <c r="G25" s="29" t="s">
        <v>73</v>
      </c>
      <c r="I25" s="30">
        <v>0</v>
      </c>
      <c r="K25" s="85">
        <v>34879</v>
      </c>
      <c r="L25" s="86"/>
      <c r="M25" s="85">
        <v>0</v>
      </c>
      <c r="N25" s="86"/>
      <c r="O25" s="85">
        <v>34879</v>
      </c>
      <c r="P25" s="86"/>
      <c r="Q25" s="85">
        <v>11871256</v>
      </c>
      <c r="R25" s="86"/>
      <c r="S25" s="85">
        <v>0</v>
      </c>
      <c r="T25" s="86"/>
      <c r="U25" s="85">
        <v>11871256</v>
      </c>
    </row>
    <row r="26" spans="3:21" s="29" customFormat="1" ht="21.75" customHeight="1" x14ac:dyDescent="0.25">
      <c r="C26" s="112" t="s">
        <v>200</v>
      </c>
      <c r="E26" s="30">
        <v>17</v>
      </c>
      <c r="G26" s="29" t="s">
        <v>73</v>
      </c>
      <c r="I26" s="30">
        <v>0</v>
      </c>
      <c r="K26" s="85">
        <v>990</v>
      </c>
      <c r="L26" s="86"/>
      <c r="M26" s="85">
        <v>0</v>
      </c>
      <c r="N26" s="86"/>
      <c r="O26" s="85">
        <v>990</v>
      </c>
      <c r="P26" s="86"/>
      <c r="Q26" s="85">
        <v>2105709</v>
      </c>
      <c r="R26" s="86"/>
      <c r="S26" s="85">
        <v>0</v>
      </c>
      <c r="T26" s="86"/>
      <c r="U26" s="85">
        <v>2105709</v>
      </c>
    </row>
    <row r="27" spans="3:21" s="29" customFormat="1" ht="21.75" customHeight="1" x14ac:dyDescent="0.25">
      <c r="C27" s="112" t="s">
        <v>218</v>
      </c>
      <c r="E27" s="30" t="s">
        <v>73</v>
      </c>
      <c r="G27" s="29" t="s">
        <v>219</v>
      </c>
      <c r="I27" s="30">
        <v>17</v>
      </c>
      <c r="K27" s="85">
        <v>0</v>
      </c>
      <c r="L27" s="86"/>
      <c r="M27" s="85" t="s">
        <v>73</v>
      </c>
      <c r="N27" s="86"/>
      <c r="O27" s="85">
        <v>0</v>
      </c>
      <c r="P27" s="86"/>
      <c r="Q27" s="85">
        <v>280250</v>
      </c>
      <c r="R27" s="86"/>
      <c r="S27" s="85" t="s">
        <v>73</v>
      </c>
      <c r="T27" s="86"/>
      <c r="U27" s="85">
        <v>280250</v>
      </c>
    </row>
    <row r="28" spans="3:21" s="29" customFormat="1" ht="21.75" customHeight="1" x14ac:dyDescent="0.25">
      <c r="C28" s="112" t="s">
        <v>184</v>
      </c>
      <c r="E28" s="30">
        <v>30</v>
      </c>
      <c r="G28" s="29" t="s">
        <v>73</v>
      </c>
      <c r="I28" s="30">
        <v>0</v>
      </c>
      <c r="K28" s="85">
        <v>6644</v>
      </c>
      <c r="L28" s="86"/>
      <c r="M28" s="85">
        <v>0</v>
      </c>
      <c r="N28" s="86"/>
      <c r="O28" s="85">
        <v>6644</v>
      </c>
      <c r="P28" s="86"/>
      <c r="Q28" s="85">
        <v>133986</v>
      </c>
      <c r="R28" s="86"/>
      <c r="S28" s="85">
        <v>0</v>
      </c>
      <c r="T28" s="86"/>
      <c r="U28" s="85">
        <v>133986</v>
      </c>
    </row>
    <row r="29" spans="3:21" s="29" customFormat="1" ht="21.75" customHeight="1" x14ac:dyDescent="0.25">
      <c r="C29" s="112" t="s">
        <v>209</v>
      </c>
      <c r="E29" s="30">
        <v>16</v>
      </c>
      <c r="G29" s="29" t="s">
        <v>73</v>
      </c>
      <c r="I29" s="30">
        <v>0</v>
      </c>
      <c r="K29" s="85">
        <v>0</v>
      </c>
      <c r="L29" s="86"/>
      <c r="M29" s="85">
        <v>0</v>
      </c>
      <c r="N29" s="86"/>
      <c r="O29" s="85">
        <v>0</v>
      </c>
      <c r="P29" s="86"/>
      <c r="Q29" s="85">
        <v>36613</v>
      </c>
      <c r="R29" s="86"/>
      <c r="S29" s="85">
        <v>0</v>
      </c>
      <c r="T29" s="86"/>
      <c r="U29" s="85">
        <v>36613</v>
      </c>
    </row>
    <row r="30" spans="3:21" s="29" customFormat="1" ht="21.75" customHeight="1" x14ac:dyDescent="0.25">
      <c r="E30" s="30"/>
      <c r="I30" s="30"/>
      <c r="K30" s="85"/>
      <c r="L30" s="86"/>
      <c r="M30" s="85"/>
      <c r="N30" s="86"/>
      <c r="O30" s="85"/>
      <c r="P30" s="86"/>
      <c r="Q30" s="85"/>
      <c r="R30" s="86"/>
      <c r="S30" s="85"/>
      <c r="T30" s="86"/>
      <c r="U30" s="85"/>
    </row>
    <row r="31" spans="3:21" s="29" customFormat="1" ht="21.75" customHeight="1" thickBot="1" x14ac:dyDescent="0.3">
      <c r="C31" s="163" t="s">
        <v>144</v>
      </c>
      <c r="D31" s="163"/>
      <c r="E31" s="163"/>
      <c r="F31" s="163"/>
      <c r="G31" s="163"/>
      <c r="H31" s="163"/>
      <c r="I31" s="163"/>
      <c r="K31" s="35">
        <f>SUM(K10:K29)</f>
        <v>1668219544</v>
      </c>
      <c r="M31" s="68">
        <f>SUM(M17:M29)</f>
        <v>-262506</v>
      </c>
      <c r="O31" s="35">
        <f>SUM(O10:O29)</f>
        <v>1668482050</v>
      </c>
      <c r="Q31" s="35">
        <f>SUM(Q10:Q29)</f>
        <v>131037910865</v>
      </c>
      <c r="S31" s="35">
        <f>SUM(S10:S29)</f>
        <v>20457110</v>
      </c>
      <c r="U31" s="35">
        <f>SUM(U10:U29)</f>
        <v>131017453755</v>
      </c>
    </row>
    <row r="32" spans="3:21" ht="21.75" customHeight="1" thickTop="1" x14ac:dyDescent="0.25"/>
    <row r="34" spans="11:11" ht="21.75" customHeight="1" x14ac:dyDescent="0.25">
      <c r="K34" s="55">
        <v>9</v>
      </c>
    </row>
  </sheetData>
  <sortState xmlns:xlrd2="http://schemas.microsoft.com/office/spreadsheetml/2017/richdata2" ref="C10:U30">
    <sortCondition descending="1" ref="U10:U30"/>
  </sortState>
  <mergeCells count="17">
    <mergeCell ref="I9"/>
    <mergeCell ref="C8:I8"/>
    <mergeCell ref="C2:U2"/>
    <mergeCell ref="C3:U3"/>
    <mergeCell ref="C4:U4"/>
    <mergeCell ref="C31:I31"/>
    <mergeCell ref="S9"/>
    <mergeCell ref="U9"/>
    <mergeCell ref="Q8:U8"/>
    <mergeCell ref="K9"/>
    <mergeCell ref="M9"/>
    <mergeCell ref="O9"/>
    <mergeCell ref="K8:O8"/>
    <mergeCell ref="Q9"/>
    <mergeCell ref="C9"/>
    <mergeCell ref="E9"/>
    <mergeCell ref="G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73"/>
  <sheetViews>
    <sheetView rightToLeft="1" view="pageBreakPreview" zoomScale="85" zoomScaleNormal="70" zoomScaleSheetLayoutView="85" workbookViewId="0">
      <selection activeCell="W90" sqref="W90"/>
    </sheetView>
  </sheetViews>
  <sheetFormatPr defaultRowHeight="21" x14ac:dyDescent="0.55000000000000004"/>
  <cols>
    <col min="1" max="1" width="7" style="4" customWidth="1"/>
    <col min="2" max="2" width="34.710937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65" t="s">
        <v>159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2:28" ht="59.25" x14ac:dyDescent="0.55000000000000004">
      <c r="B3" s="165" t="s">
        <v>64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2:28" ht="59.25" x14ac:dyDescent="0.55000000000000004">
      <c r="B4" s="165" t="s">
        <v>274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7" spans="2:28" s="2" customFormat="1" ht="30" x14ac:dyDescent="0.55000000000000004">
      <c r="B7" s="12" t="s">
        <v>250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40" t="s">
        <v>1</v>
      </c>
      <c r="D8" s="141" t="s">
        <v>66</v>
      </c>
      <c r="E8" s="141" t="s">
        <v>66</v>
      </c>
      <c r="F8" s="141" t="s">
        <v>66</v>
      </c>
      <c r="G8" s="141" t="s">
        <v>66</v>
      </c>
      <c r="H8" s="141" t="s">
        <v>66</v>
      </c>
      <c r="I8" s="141" t="s">
        <v>66</v>
      </c>
      <c r="J8" s="141" t="s">
        <v>66</v>
      </c>
      <c r="K8" s="141" t="s">
        <v>66</v>
      </c>
      <c r="L8" s="141" t="s">
        <v>66</v>
      </c>
      <c r="N8" s="141" t="s">
        <v>67</v>
      </c>
      <c r="O8" s="141" t="s">
        <v>67</v>
      </c>
      <c r="P8" s="141" t="s">
        <v>67</v>
      </c>
      <c r="Q8" s="141" t="s">
        <v>67</v>
      </c>
      <c r="R8" s="141" t="s">
        <v>67</v>
      </c>
      <c r="S8" s="141" t="s">
        <v>67</v>
      </c>
      <c r="T8" s="141" t="s">
        <v>67</v>
      </c>
      <c r="U8" s="141" t="s">
        <v>67</v>
      </c>
      <c r="V8" s="141" t="s">
        <v>67</v>
      </c>
    </row>
    <row r="9" spans="2:28" s="39" customFormat="1" ht="55.5" customHeight="1" x14ac:dyDescent="0.25">
      <c r="B9" s="140" t="s">
        <v>1</v>
      </c>
      <c r="D9" s="166" t="s">
        <v>128</v>
      </c>
      <c r="E9" s="40"/>
      <c r="F9" s="166" t="s">
        <v>129</v>
      </c>
      <c r="G9" s="40"/>
      <c r="H9" s="166" t="s">
        <v>130</v>
      </c>
      <c r="I9" s="40"/>
      <c r="J9" s="166" t="s">
        <v>56</v>
      </c>
      <c r="K9" s="40"/>
      <c r="L9" s="166" t="s">
        <v>131</v>
      </c>
      <c r="N9" s="166" t="s">
        <v>128</v>
      </c>
      <c r="O9" s="40"/>
      <c r="P9" s="166" t="s">
        <v>129</v>
      </c>
      <c r="Q9" s="40"/>
      <c r="R9" s="166" t="s">
        <v>130</v>
      </c>
      <c r="S9" s="40"/>
      <c r="T9" s="166" t="s">
        <v>56</v>
      </c>
      <c r="U9" s="40"/>
      <c r="V9" s="166" t="s">
        <v>131</v>
      </c>
    </row>
    <row r="10" spans="2:28" x14ac:dyDescent="0.55000000000000004">
      <c r="B10" s="108" t="s">
        <v>24</v>
      </c>
      <c r="D10" s="74">
        <v>0</v>
      </c>
      <c r="E10" s="64"/>
      <c r="F10" s="74">
        <v>0</v>
      </c>
      <c r="G10" s="64"/>
      <c r="H10" s="74">
        <v>0</v>
      </c>
      <c r="I10" s="64"/>
      <c r="J10" s="74">
        <v>0</v>
      </c>
      <c r="K10" s="64"/>
      <c r="L10" s="38">
        <v>0</v>
      </c>
      <c r="M10" s="64"/>
      <c r="N10" s="74">
        <v>0</v>
      </c>
      <c r="O10" s="64"/>
      <c r="P10" s="74">
        <v>0</v>
      </c>
      <c r="Q10" s="64"/>
      <c r="R10" s="74">
        <v>6873350178</v>
      </c>
      <c r="S10" s="64"/>
      <c r="T10" s="74">
        <v>6873350178</v>
      </c>
      <c r="U10" s="64"/>
      <c r="V10" s="38">
        <v>4.4299999999999999E-2</v>
      </c>
    </row>
    <row r="11" spans="2:28" x14ac:dyDescent="0.55000000000000004">
      <c r="B11" s="108" t="s">
        <v>14</v>
      </c>
      <c r="D11" s="74">
        <v>0</v>
      </c>
      <c r="E11" s="64"/>
      <c r="F11" s="74">
        <v>0</v>
      </c>
      <c r="G11" s="64"/>
      <c r="H11" s="74">
        <v>0</v>
      </c>
      <c r="I11" s="64"/>
      <c r="J11" s="74">
        <v>0</v>
      </c>
      <c r="K11" s="64"/>
      <c r="L11" s="38">
        <v>0</v>
      </c>
      <c r="M11" s="64"/>
      <c r="N11" s="74">
        <v>1200000000</v>
      </c>
      <c r="O11" s="64"/>
      <c r="P11" s="74">
        <v>0</v>
      </c>
      <c r="Q11" s="64"/>
      <c r="R11" s="74">
        <v>5546910107</v>
      </c>
      <c r="S11" s="64"/>
      <c r="T11" s="74">
        <v>6746910107</v>
      </c>
      <c r="U11" s="64"/>
      <c r="V11" s="38">
        <v>4.3499999999999997E-2</v>
      </c>
    </row>
    <row r="12" spans="2:28" x14ac:dyDescent="0.55000000000000004">
      <c r="B12" s="108" t="s">
        <v>119</v>
      </c>
      <c r="D12" s="74">
        <v>0</v>
      </c>
      <c r="E12" s="64"/>
      <c r="F12" s="74">
        <v>0</v>
      </c>
      <c r="G12" s="64"/>
      <c r="H12" s="74">
        <v>0</v>
      </c>
      <c r="I12" s="64"/>
      <c r="J12" s="74">
        <v>0</v>
      </c>
      <c r="K12" s="64"/>
      <c r="L12" s="38">
        <v>0</v>
      </c>
      <c r="M12" s="64"/>
      <c r="N12" s="74">
        <v>0</v>
      </c>
      <c r="O12" s="64"/>
      <c r="P12" s="74">
        <v>0</v>
      </c>
      <c r="Q12" s="64"/>
      <c r="R12" s="74">
        <v>6219951078</v>
      </c>
      <c r="S12" s="64"/>
      <c r="T12" s="74">
        <v>6219951078</v>
      </c>
      <c r="U12" s="64"/>
      <c r="V12" s="38">
        <v>4.0099999999999997E-2</v>
      </c>
    </row>
    <row r="13" spans="2:28" x14ac:dyDescent="0.55000000000000004">
      <c r="B13" s="108" t="s">
        <v>102</v>
      </c>
      <c r="D13" s="74">
        <v>0</v>
      </c>
      <c r="E13" s="64"/>
      <c r="F13" s="74">
        <v>0</v>
      </c>
      <c r="G13" s="64"/>
      <c r="H13" s="74">
        <v>0</v>
      </c>
      <c r="I13" s="64"/>
      <c r="J13" s="74">
        <v>0</v>
      </c>
      <c r="K13" s="64"/>
      <c r="L13" s="38">
        <v>0</v>
      </c>
      <c r="M13" s="64"/>
      <c r="N13" s="74">
        <v>3100000000</v>
      </c>
      <c r="O13" s="64"/>
      <c r="P13" s="74">
        <v>0</v>
      </c>
      <c r="Q13" s="64"/>
      <c r="R13" s="74">
        <v>2712193154</v>
      </c>
      <c r="S13" s="64"/>
      <c r="T13" s="74">
        <v>5812193154</v>
      </c>
      <c r="U13" s="64"/>
      <c r="V13" s="38">
        <v>3.7499999999999999E-2</v>
      </c>
    </row>
    <row r="14" spans="2:28" x14ac:dyDescent="0.55000000000000004">
      <c r="B14" s="108" t="s">
        <v>87</v>
      </c>
      <c r="D14" s="74">
        <v>0</v>
      </c>
      <c r="E14" s="64"/>
      <c r="F14" s="74">
        <v>0</v>
      </c>
      <c r="G14" s="64"/>
      <c r="H14" s="74">
        <v>0</v>
      </c>
      <c r="I14" s="64"/>
      <c r="J14" s="74">
        <v>0</v>
      </c>
      <c r="K14" s="64"/>
      <c r="L14" s="38">
        <v>0</v>
      </c>
      <c r="M14" s="64"/>
      <c r="N14" s="74">
        <v>1581000000</v>
      </c>
      <c r="O14" s="64"/>
      <c r="P14" s="74">
        <v>0</v>
      </c>
      <c r="Q14" s="64"/>
      <c r="R14" s="74">
        <v>4188778773</v>
      </c>
      <c r="S14" s="64"/>
      <c r="T14" s="74">
        <v>5769778773</v>
      </c>
      <c r="U14" s="64"/>
      <c r="V14" s="38">
        <v>3.7199999999999997E-2</v>
      </c>
    </row>
    <row r="15" spans="2:28" x14ac:dyDescent="0.55000000000000004">
      <c r="B15" s="108" t="s">
        <v>16</v>
      </c>
      <c r="D15" s="74">
        <v>0</v>
      </c>
      <c r="E15" s="64"/>
      <c r="F15" s="74">
        <v>0</v>
      </c>
      <c r="G15" s="64"/>
      <c r="H15" s="74">
        <v>0</v>
      </c>
      <c r="I15" s="64"/>
      <c r="J15" s="74">
        <v>0</v>
      </c>
      <c r="K15" s="64"/>
      <c r="L15" s="38">
        <v>0</v>
      </c>
      <c r="M15" s="64"/>
      <c r="N15" s="74">
        <v>0</v>
      </c>
      <c r="O15" s="64"/>
      <c r="P15" s="74">
        <v>0</v>
      </c>
      <c r="Q15" s="64"/>
      <c r="R15" s="74">
        <v>4960102882</v>
      </c>
      <c r="S15" s="64"/>
      <c r="T15" s="74">
        <v>4960102882</v>
      </c>
      <c r="U15" s="64"/>
      <c r="V15" s="38">
        <v>3.2000000000000001E-2</v>
      </c>
    </row>
    <row r="16" spans="2:28" x14ac:dyDescent="0.55000000000000004">
      <c r="B16" s="108" t="s">
        <v>108</v>
      </c>
      <c r="D16" s="74">
        <v>0</v>
      </c>
      <c r="E16" s="64"/>
      <c r="F16" s="74">
        <v>0</v>
      </c>
      <c r="G16" s="64"/>
      <c r="H16" s="74">
        <v>0</v>
      </c>
      <c r="I16" s="64"/>
      <c r="J16" s="74">
        <v>0</v>
      </c>
      <c r="K16" s="64"/>
      <c r="L16" s="38">
        <v>0</v>
      </c>
      <c r="M16" s="64"/>
      <c r="N16" s="74">
        <v>0</v>
      </c>
      <c r="O16" s="64"/>
      <c r="P16" s="74">
        <v>0</v>
      </c>
      <c r="Q16" s="64"/>
      <c r="R16" s="74">
        <v>3847461827</v>
      </c>
      <c r="S16" s="64"/>
      <c r="T16" s="74">
        <v>3847461827</v>
      </c>
      <c r="U16" s="64"/>
      <c r="V16" s="38">
        <v>2.4799999999999999E-2</v>
      </c>
    </row>
    <row r="17" spans="2:22" x14ac:dyDescent="0.55000000000000004">
      <c r="B17" s="108" t="s">
        <v>120</v>
      </c>
      <c r="D17" s="74">
        <v>0</v>
      </c>
      <c r="E17" s="64"/>
      <c r="F17" s="74">
        <v>0</v>
      </c>
      <c r="G17" s="64"/>
      <c r="H17" s="74">
        <v>0</v>
      </c>
      <c r="I17" s="64"/>
      <c r="J17" s="74">
        <v>0</v>
      </c>
      <c r="K17" s="64"/>
      <c r="L17" s="38">
        <v>0</v>
      </c>
      <c r="M17" s="64"/>
      <c r="N17" s="74">
        <v>0</v>
      </c>
      <c r="O17" s="64"/>
      <c r="P17" s="74">
        <v>0</v>
      </c>
      <c r="Q17" s="64"/>
      <c r="R17" s="74">
        <v>3392008172</v>
      </c>
      <c r="S17" s="64"/>
      <c r="T17" s="74">
        <v>3392008172</v>
      </c>
      <c r="U17" s="64"/>
      <c r="V17" s="38">
        <v>2.1899999999999999E-2</v>
      </c>
    </row>
    <row r="18" spans="2:22" x14ac:dyDescent="0.55000000000000004">
      <c r="B18" s="108" t="s">
        <v>121</v>
      </c>
      <c r="D18" s="74">
        <v>0</v>
      </c>
      <c r="E18" s="64"/>
      <c r="F18" s="74">
        <v>0</v>
      </c>
      <c r="G18" s="64"/>
      <c r="H18" s="74">
        <v>0</v>
      </c>
      <c r="I18" s="64"/>
      <c r="J18" s="74">
        <v>0</v>
      </c>
      <c r="K18" s="64"/>
      <c r="L18" s="38">
        <v>0</v>
      </c>
      <c r="M18" s="64"/>
      <c r="N18" s="74">
        <v>0</v>
      </c>
      <c r="O18" s="64"/>
      <c r="P18" s="74">
        <v>0</v>
      </c>
      <c r="Q18" s="64"/>
      <c r="R18" s="74">
        <v>3125036831</v>
      </c>
      <c r="S18" s="64"/>
      <c r="T18" s="74">
        <v>3125036831</v>
      </c>
      <c r="U18" s="64"/>
      <c r="V18" s="38">
        <v>2.01E-2</v>
      </c>
    </row>
    <row r="19" spans="2:22" x14ac:dyDescent="0.55000000000000004">
      <c r="B19" s="108" t="s">
        <v>114</v>
      </c>
      <c r="D19" s="74">
        <v>0</v>
      </c>
      <c r="E19" s="64"/>
      <c r="F19" s="74">
        <v>0</v>
      </c>
      <c r="G19" s="64"/>
      <c r="H19" s="74">
        <v>0</v>
      </c>
      <c r="I19" s="64"/>
      <c r="J19" s="74">
        <v>0</v>
      </c>
      <c r="K19" s="64"/>
      <c r="L19" s="38">
        <v>0</v>
      </c>
      <c r="M19" s="64"/>
      <c r="N19" s="74">
        <v>0</v>
      </c>
      <c r="O19" s="64"/>
      <c r="P19" s="74">
        <v>0</v>
      </c>
      <c r="Q19" s="64"/>
      <c r="R19" s="74">
        <v>2742561275</v>
      </c>
      <c r="S19" s="64"/>
      <c r="T19" s="74">
        <v>2742561275</v>
      </c>
      <c r="U19" s="64"/>
      <c r="V19" s="38">
        <v>1.77E-2</v>
      </c>
    </row>
    <row r="20" spans="2:22" x14ac:dyDescent="0.55000000000000004">
      <c r="B20" s="108" t="s">
        <v>230</v>
      </c>
      <c r="D20" s="74">
        <v>0</v>
      </c>
      <c r="E20" s="64"/>
      <c r="F20" s="74">
        <v>0</v>
      </c>
      <c r="G20" s="64"/>
      <c r="H20" s="74">
        <v>0</v>
      </c>
      <c r="I20" s="64"/>
      <c r="J20" s="74">
        <v>0</v>
      </c>
      <c r="K20" s="64"/>
      <c r="L20" s="38">
        <v>0</v>
      </c>
      <c r="M20" s="64"/>
      <c r="N20" s="74">
        <v>0</v>
      </c>
      <c r="O20" s="64"/>
      <c r="P20" s="74">
        <v>0</v>
      </c>
      <c r="Q20" s="64"/>
      <c r="R20" s="74">
        <v>2546309223</v>
      </c>
      <c r="S20" s="64"/>
      <c r="T20" s="74">
        <v>2546309223</v>
      </c>
      <c r="U20" s="64"/>
      <c r="V20" s="38">
        <v>1.6400000000000001E-2</v>
      </c>
    </row>
    <row r="21" spans="2:22" x14ac:dyDescent="0.55000000000000004">
      <c r="B21" s="108" t="s">
        <v>80</v>
      </c>
      <c r="D21" s="74">
        <v>0</v>
      </c>
      <c r="E21" s="64"/>
      <c r="F21" s="74">
        <v>0</v>
      </c>
      <c r="G21" s="64"/>
      <c r="H21" s="74">
        <v>0</v>
      </c>
      <c r="I21" s="64"/>
      <c r="J21" s="74">
        <v>0</v>
      </c>
      <c r="K21" s="64"/>
      <c r="L21" s="38">
        <v>0</v>
      </c>
      <c r="M21" s="64"/>
      <c r="N21" s="74">
        <v>360000000</v>
      </c>
      <c r="O21" s="64"/>
      <c r="P21" s="74">
        <v>0</v>
      </c>
      <c r="Q21" s="64"/>
      <c r="R21" s="74">
        <v>1540386627</v>
      </c>
      <c r="S21" s="64"/>
      <c r="T21" s="74">
        <v>1900386627</v>
      </c>
      <c r="U21" s="64"/>
      <c r="V21" s="38">
        <v>1.2200000000000001E-2</v>
      </c>
    </row>
    <row r="22" spans="2:22" x14ac:dyDescent="0.55000000000000004">
      <c r="B22" s="108" t="s">
        <v>111</v>
      </c>
      <c r="D22" s="74">
        <v>0</v>
      </c>
      <c r="E22" s="64"/>
      <c r="F22" s="74">
        <v>0</v>
      </c>
      <c r="G22" s="64"/>
      <c r="H22" s="74">
        <v>0</v>
      </c>
      <c r="I22" s="64"/>
      <c r="J22" s="74">
        <v>0</v>
      </c>
      <c r="K22" s="64"/>
      <c r="L22" s="38">
        <v>0</v>
      </c>
      <c r="M22" s="64"/>
      <c r="N22" s="74">
        <v>0</v>
      </c>
      <c r="O22" s="64"/>
      <c r="P22" s="74">
        <v>0</v>
      </c>
      <c r="Q22" s="64"/>
      <c r="R22" s="74">
        <v>1716033554</v>
      </c>
      <c r="S22" s="64"/>
      <c r="T22" s="74">
        <v>1716033554</v>
      </c>
      <c r="U22" s="64"/>
      <c r="V22" s="38">
        <v>1.11E-2</v>
      </c>
    </row>
    <row r="23" spans="2:22" x14ac:dyDescent="0.55000000000000004">
      <c r="B23" s="108" t="s">
        <v>115</v>
      </c>
      <c r="D23" s="74">
        <v>0</v>
      </c>
      <c r="E23" s="64"/>
      <c r="F23" s="74">
        <v>329726385</v>
      </c>
      <c r="G23" s="64"/>
      <c r="H23" s="74">
        <v>0</v>
      </c>
      <c r="I23" s="64"/>
      <c r="J23" s="74">
        <v>329726385</v>
      </c>
      <c r="K23" s="64"/>
      <c r="L23" s="38">
        <v>4.6899999999999997E-2</v>
      </c>
      <c r="M23" s="64"/>
      <c r="N23" s="74">
        <v>0</v>
      </c>
      <c r="O23" s="64"/>
      <c r="P23" s="74">
        <v>421455299</v>
      </c>
      <c r="Q23" s="64"/>
      <c r="R23" s="74">
        <v>1206041211</v>
      </c>
      <c r="S23" s="64"/>
      <c r="T23" s="74">
        <v>1627496510</v>
      </c>
      <c r="U23" s="64"/>
      <c r="V23" s="38">
        <v>1.0500000000000001E-2</v>
      </c>
    </row>
    <row r="24" spans="2:22" x14ac:dyDescent="0.55000000000000004">
      <c r="B24" s="108" t="s">
        <v>18</v>
      </c>
      <c r="D24" s="74">
        <v>0</v>
      </c>
      <c r="E24" s="64"/>
      <c r="F24" s="74">
        <v>15169371</v>
      </c>
      <c r="G24" s="64"/>
      <c r="H24" s="74">
        <v>0</v>
      </c>
      <c r="I24" s="64"/>
      <c r="J24" s="74">
        <v>15169371</v>
      </c>
      <c r="K24" s="64"/>
      <c r="L24" s="38">
        <v>2.2000000000000001E-3</v>
      </c>
      <c r="M24" s="64"/>
      <c r="N24" s="74">
        <v>0</v>
      </c>
      <c r="O24" s="64"/>
      <c r="P24" s="74">
        <v>4341136</v>
      </c>
      <c r="Q24" s="64"/>
      <c r="R24" s="74">
        <v>1562039381</v>
      </c>
      <c r="S24" s="64"/>
      <c r="T24" s="74">
        <v>1566380517</v>
      </c>
      <c r="U24" s="64"/>
      <c r="V24" s="38">
        <v>1.01E-2</v>
      </c>
    </row>
    <row r="25" spans="2:22" x14ac:dyDescent="0.55000000000000004">
      <c r="B25" s="108" t="s">
        <v>82</v>
      </c>
      <c r="D25" s="74">
        <v>0</v>
      </c>
      <c r="E25" s="64"/>
      <c r="F25" s="74">
        <v>0</v>
      </c>
      <c r="G25" s="64"/>
      <c r="H25" s="74">
        <v>0</v>
      </c>
      <c r="I25" s="64"/>
      <c r="J25" s="74">
        <v>0</v>
      </c>
      <c r="K25" s="64"/>
      <c r="L25" s="38">
        <v>0</v>
      </c>
      <c r="M25" s="64"/>
      <c r="N25" s="74">
        <v>1305000000</v>
      </c>
      <c r="O25" s="64"/>
      <c r="P25" s="74">
        <v>0</v>
      </c>
      <c r="Q25" s="64"/>
      <c r="R25" s="74">
        <v>208920617</v>
      </c>
      <c r="S25" s="64"/>
      <c r="T25" s="74">
        <v>1513920617</v>
      </c>
      <c r="U25" s="64"/>
      <c r="V25" s="38">
        <v>9.7999999999999997E-3</v>
      </c>
    </row>
    <row r="26" spans="2:22" x14ac:dyDescent="0.55000000000000004">
      <c r="B26" s="108" t="s">
        <v>116</v>
      </c>
      <c r="D26" s="74">
        <v>0</v>
      </c>
      <c r="E26" s="64"/>
      <c r="F26" s="74">
        <v>0</v>
      </c>
      <c r="G26" s="64"/>
      <c r="H26" s="74">
        <v>0</v>
      </c>
      <c r="I26" s="64"/>
      <c r="J26" s="74">
        <v>0</v>
      </c>
      <c r="K26" s="64"/>
      <c r="L26" s="38">
        <v>0</v>
      </c>
      <c r="M26" s="64"/>
      <c r="N26" s="74">
        <v>0</v>
      </c>
      <c r="O26" s="64"/>
      <c r="P26" s="74">
        <v>0</v>
      </c>
      <c r="Q26" s="64"/>
      <c r="R26" s="74">
        <v>1506845985</v>
      </c>
      <c r="S26" s="64"/>
      <c r="T26" s="74">
        <v>1506845985</v>
      </c>
      <c r="U26" s="64"/>
      <c r="V26" s="38">
        <v>9.7000000000000003E-3</v>
      </c>
    </row>
    <row r="27" spans="2:22" x14ac:dyDescent="0.55000000000000004">
      <c r="B27" s="108" t="s">
        <v>117</v>
      </c>
      <c r="D27" s="74">
        <v>0</v>
      </c>
      <c r="E27" s="64"/>
      <c r="F27" s="74">
        <v>0</v>
      </c>
      <c r="G27" s="64"/>
      <c r="H27" s="74">
        <v>0</v>
      </c>
      <c r="I27" s="64"/>
      <c r="J27" s="74">
        <v>0</v>
      </c>
      <c r="K27" s="64"/>
      <c r="L27" s="38">
        <v>0</v>
      </c>
      <c r="M27" s="64"/>
      <c r="N27" s="74">
        <v>0</v>
      </c>
      <c r="O27" s="64"/>
      <c r="P27" s="74">
        <v>0</v>
      </c>
      <c r="Q27" s="64"/>
      <c r="R27" s="74">
        <v>1254268105</v>
      </c>
      <c r="S27" s="64"/>
      <c r="T27" s="74">
        <v>1254268105</v>
      </c>
      <c r="U27" s="64"/>
      <c r="V27" s="38">
        <v>8.0999999999999996E-3</v>
      </c>
    </row>
    <row r="28" spans="2:22" x14ac:dyDescent="0.55000000000000004">
      <c r="B28" s="108" t="s">
        <v>22</v>
      </c>
      <c r="D28" s="74">
        <v>0</v>
      </c>
      <c r="E28" s="64"/>
      <c r="F28" s="74">
        <v>772491096</v>
      </c>
      <c r="G28" s="64"/>
      <c r="H28" s="74">
        <v>0</v>
      </c>
      <c r="I28" s="64"/>
      <c r="J28" s="74">
        <v>772491096</v>
      </c>
      <c r="K28" s="64"/>
      <c r="L28" s="38">
        <v>0.10979999999999999</v>
      </c>
      <c r="M28" s="64"/>
      <c r="N28" s="74">
        <v>0</v>
      </c>
      <c r="O28" s="64"/>
      <c r="P28" s="74">
        <v>1082409228</v>
      </c>
      <c r="Q28" s="64"/>
      <c r="R28" s="74">
        <v>0</v>
      </c>
      <c r="S28" s="64"/>
      <c r="T28" s="74">
        <v>1082409228</v>
      </c>
      <c r="U28" s="64"/>
      <c r="V28" s="38">
        <v>7.0000000000000001E-3</v>
      </c>
    </row>
    <row r="29" spans="2:22" x14ac:dyDescent="0.55000000000000004">
      <c r="B29" s="108" t="s">
        <v>100</v>
      </c>
      <c r="D29" s="74">
        <v>0</v>
      </c>
      <c r="E29" s="64"/>
      <c r="F29" s="74">
        <v>0</v>
      </c>
      <c r="G29" s="64"/>
      <c r="H29" s="74">
        <v>0</v>
      </c>
      <c r="I29" s="64"/>
      <c r="J29" s="74">
        <v>0</v>
      </c>
      <c r="K29" s="64"/>
      <c r="L29" s="38">
        <v>0</v>
      </c>
      <c r="M29" s="64"/>
      <c r="N29" s="74">
        <v>189000000</v>
      </c>
      <c r="O29" s="64"/>
      <c r="P29" s="74">
        <v>0</v>
      </c>
      <c r="Q29" s="64"/>
      <c r="R29" s="74">
        <v>800686603</v>
      </c>
      <c r="S29" s="64"/>
      <c r="T29" s="74">
        <v>989686603</v>
      </c>
      <c r="U29" s="64"/>
      <c r="V29" s="38">
        <v>6.4000000000000003E-3</v>
      </c>
    </row>
    <row r="30" spans="2:22" x14ac:dyDescent="0.55000000000000004">
      <c r="B30" s="108" t="s">
        <v>28</v>
      </c>
      <c r="D30" s="74">
        <v>0</v>
      </c>
      <c r="E30" s="64"/>
      <c r="F30" s="74">
        <v>-8188905</v>
      </c>
      <c r="G30" s="64"/>
      <c r="H30" s="74">
        <v>7146029</v>
      </c>
      <c r="I30" s="64"/>
      <c r="J30" s="74">
        <v>-1042876</v>
      </c>
      <c r="K30" s="64"/>
      <c r="L30" s="38">
        <v>-1E-4</v>
      </c>
      <c r="M30" s="64"/>
      <c r="N30" s="74">
        <v>0</v>
      </c>
      <c r="O30" s="64"/>
      <c r="P30" s="74">
        <v>0</v>
      </c>
      <c r="Q30" s="64"/>
      <c r="R30" s="74">
        <v>916791275</v>
      </c>
      <c r="S30" s="64"/>
      <c r="T30" s="74">
        <v>916791275</v>
      </c>
      <c r="U30" s="64"/>
      <c r="V30" s="38">
        <v>5.8999999999999999E-3</v>
      </c>
    </row>
    <row r="31" spans="2:22" x14ac:dyDescent="0.55000000000000004">
      <c r="B31" s="108" t="s">
        <v>15</v>
      </c>
      <c r="D31" s="74">
        <v>0</v>
      </c>
      <c r="E31" s="64"/>
      <c r="F31" s="74">
        <v>-198808</v>
      </c>
      <c r="G31" s="64"/>
      <c r="H31" s="74">
        <v>169507</v>
      </c>
      <c r="I31" s="64"/>
      <c r="J31" s="74">
        <v>-29301</v>
      </c>
      <c r="K31" s="64"/>
      <c r="L31" s="38">
        <v>0</v>
      </c>
      <c r="M31" s="64"/>
      <c r="N31" s="74">
        <v>253924217</v>
      </c>
      <c r="O31" s="64"/>
      <c r="P31" s="74">
        <v>0</v>
      </c>
      <c r="Q31" s="64"/>
      <c r="R31" s="74">
        <v>600230272</v>
      </c>
      <c r="S31" s="64"/>
      <c r="T31" s="74">
        <v>854154489</v>
      </c>
      <c r="U31" s="64"/>
      <c r="V31" s="38">
        <v>5.4999999999999997E-3</v>
      </c>
    </row>
    <row r="32" spans="2:22" x14ac:dyDescent="0.55000000000000004">
      <c r="B32" s="108" t="s">
        <v>126</v>
      </c>
      <c r="D32" s="74">
        <v>0</v>
      </c>
      <c r="E32" s="64"/>
      <c r="F32" s="74">
        <v>0</v>
      </c>
      <c r="G32" s="64"/>
      <c r="H32" s="74">
        <v>0</v>
      </c>
      <c r="I32" s="64"/>
      <c r="J32" s="74">
        <v>0</v>
      </c>
      <c r="K32" s="64"/>
      <c r="L32" s="38">
        <v>0</v>
      </c>
      <c r="M32" s="64"/>
      <c r="N32" s="74">
        <v>0</v>
      </c>
      <c r="O32" s="64"/>
      <c r="P32" s="74">
        <v>0</v>
      </c>
      <c r="Q32" s="64"/>
      <c r="R32" s="74">
        <v>795806198</v>
      </c>
      <c r="S32" s="64"/>
      <c r="T32" s="74">
        <v>795806198</v>
      </c>
      <c r="U32" s="64"/>
      <c r="V32" s="38">
        <v>5.1000000000000004E-3</v>
      </c>
    </row>
    <row r="33" spans="2:22" x14ac:dyDescent="0.55000000000000004">
      <c r="B33" s="108" t="s">
        <v>118</v>
      </c>
      <c r="D33" s="74">
        <v>0</v>
      </c>
      <c r="E33" s="64"/>
      <c r="F33" s="74">
        <v>0</v>
      </c>
      <c r="G33" s="64"/>
      <c r="H33" s="74">
        <v>0</v>
      </c>
      <c r="I33" s="64"/>
      <c r="J33" s="74">
        <v>0</v>
      </c>
      <c r="K33" s="64"/>
      <c r="L33" s="38">
        <v>0</v>
      </c>
      <c r="M33" s="64"/>
      <c r="N33" s="74">
        <v>0</v>
      </c>
      <c r="O33" s="64"/>
      <c r="P33" s="74">
        <v>0</v>
      </c>
      <c r="Q33" s="64"/>
      <c r="R33" s="74">
        <v>793802692</v>
      </c>
      <c r="S33" s="64"/>
      <c r="T33" s="74">
        <v>793802692</v>
      </c>
      <c r="U33" s="64"/>
      <c r="V33" s="38">
        <v>5.1000000000000004E-3</v>
      </c>
    </row>
    <row r="34" spans="2:22" x14ac:dyDescent="0.55000000000000004">
      <c r="B34" s="108" t="s">
        <v>225</v>
      </c>
      <c r="D34" s="74">
        <v>0</v>
      </c>
      <c r="E34" s="64"/>
      <c r="F34" s="74">
        <v>0</v>
      </c>
      <c r="G34" s="64"/>
      <c r="H34" s="74">
        <v>0</v>
      </c>
      <c r="I34" s="64"/>
      <c r="J34" s="74">
        <v>0</v>
      </c>
      <c r="K34" s="64"/>
      <c r="L34" s="38">
        <v>0</v>
      </c>
      <c r="M34" s="64"/>
      <c r="N34" s="74">
        <v>0</v>
      </c>
      <c r="O34" s="64"/>
      <c r="P34" s="74">
        <v>0</v>
      </c>
      <c r="Q34" s="64"/>
      <c r="R34" s="74">
        <v>660070730</v>
      </c>
      <c r="S34" s="64"/>
      <c r="T34" s="74">
        <v>660070730</v>
      </c>
      <c r="U34" s="64"/>
      <c r="V34" s="38">
        <v>4.3E-3</v>
      </c>
    </row>
    <row r="35" spans="2:22" x14ac:dyDescent="0.55000000000000004">
      <c r="B35" s="108" t="s">
        <v>263</v>
      </c>
      <c r="D35" s="74">
        <v>0</v>
      </c>
      <c r="E35" s="64"/>
      <c r="F35" s="74">
        <v>247518450</v>
      </c>
      <c r="G35" s="64"/>
      <c r="H35" s="74">
        <v>0</v>
      </c>
      <c r="I35" s="64"/>
      <c r="J35" s="74">
        <v>247518450</v>
      </c>
      <c r="K35" s="64"/>
      <c r="L35" s="38">
        <v>3.5200000000000002E-2</v>
      </c>
      <c r="M35" s="64"/>
      <c r="N35" s="74">
        <v>0</v>
      </c>
      <c r="O35" s="64"/>
      <c r="P35" s="74">
        <v>519145211</v>
      </c>
      <c r="Q35" s="64"/>
      <c r="R35" s="74">
        <v>0</v>
      </c>
      <c r="S35" s="64"/>
      <c r="T35" s="74">
        <v>519145211</v>
      </c>
      <c r="U35" s="64"/>
      <c r="V35" s="38">
        <v>3.3E-3</v>
      </c>
    </row>
    <row r="36" spans="2:22" x14ac:dyDescent="0.55000000000000004">
      <c r="B36" s="108" t="s">
        <v>113</v>
      </c>
      <c r="D36" s="74">
        <v>0</v>
      </c>
      <c r="E36" s="64"/>
      <c r="F36" s="74">
        <v>0</v>
      </c>
      <c r="G36" s="64"/>
      <c r="H36" s="74">
        <v>0</v>
      </c>
      <c r="I36" s="64"/>
      <c r="J36" s="74">
        <v>0</v>
      </c>
      <c r="K36" s="64"/>
      <c r="L36" s="38">
        <v>0</v>
      </c>
      <c r="M36" s="64"/>
      <c r="N36" s="74">
        <v>0</v>
      </c>
      <c r="O36" s="64"/>
      <c r="P36" s="74">
        <v>0</v>
      </c>
      <c r="Q36" s="64"/>
      <c r="R36" s="74">
        <v>434968606</v>
      </c>
      <c r="S36" s="64"/>
      <c r="T36" s="74">
        <v>434968606</v>
      </c>
      <c r="U36" s="64"/>
      <c r="V36" s="38">
        <v>2.8E-3</v>
      </c>
    </row>
    <row r="37" spans="2:22" ht="21.75" customHeight="1" x14ac:dyDescent="0.55000000000000004">
      <c r="B37" s="108" t="s">
        <v>264</v>
      </c>
      <c r="D37" s="74">
        <v>0</v>
      </c>
      <c r="E37" s="64"/>
      <c r="F37" s="74">
        <v>-33523152</v>
      </c>
      <c r="G37" s="64"/>
      <c r="H37" s="74">
        <v>0</v>
      </c>
      <c r="I37" s="64"/>
      <c r="J37" s="74">
        <v>-33523152</v>
      </c>
      <c r="K37" s="64"/>
      <c r="L37" s="38">
        <v>-4.7999999999999996E-3</v>
      </c>
      <c r="M37" s="64"/>
      <c r="N37" s="74">
        <v>0</v>
      </c>
      <c r="O37" s="64"/>
      <c r="P37" s="74">
        <v>146520071</v>
      </c>
      <c r="Q37" s="64"/>
      <c r="R37" s="74">
        <v>0</v>
      </c>
      <c r="S37" s="64"/>
      <c r="T37" s="74">
        <v>146520071</v>
      </c>
      <c r="U37" s="64"/>
      <c r="V37" s="38">
        <v>8.9999999999999998E-4</v>
      </c>
    </row>
    <row r="38" spans="2:22" x14ac:dyDescent="0.55000000000000004">
      <c r="B38" s="108" t="s">
        <v>123</v>
      </c>
      <c r="D38" s="74">
        <v>0</v>
      </c>
      <c r="E38" s="64"/>
      <c r="F38" s="74">
        <v>0</v>
      </c>
      <c r="G38" s="64"/>
      <c r="H38" s="74">
        <v>0</v>
      </c>
      <c r="I38" s="64"/>
      <c r="J38" s="74">
        <v>0</v>
      </c>
      <c r="K38" s="64"/>
      <c r="L38" s="38">
        <v>0</v>
      </c>
      <c r="M38" s="64"/>
      <c r="N38" s="74">
        <v>0</v>
      </c>
      <c r="O38" s="64"/>
      <c r="P38" s="74">
        <v>0</v>
      </c>
      <c r="Q38" s="64"/>
      <c r="R38" s="74">
        <v>140377739</v>
      </c>
      <c r="S38" s="64"/>
      <c r="T38" s="74">
        <v>140377739</v>
      </c>
      <c r="U38" s="64"/>
      <c r="V38" s="38">
        <v>8.9999999999999998E-4</v>
      </c>
    </row>
    <row r="39" spans="2:22" x14ac:dyDescent="0.55000000000000004">
      <c r="B39" s="108" t="s">
        <v>25</v>
      </c>
      <c r="D39" s="74">
        <v>0</v>
      </c>
      <c r="E39" s="64"/>
      <c r="F39" s="74">
        <v>0</v>
      </c>
      <c r="G39" s="64"/>
      <c r="H39" s="74">
        <v>0</v>
      </c>
      <c r="I39" s="64"/>
      <c r="J39" s="74">
        <v>0</v>
      </c>
      <c r="K39" s="64"/>
      <c r="L39" s="38">
        <v>0</v>
      </c>
      <c r="M39" s="64"/>
      <c r="N39" s="74">
        <v>0</v>
      </c>
      <c r="O39" s="64"/>
      <c r="P39" s="74">
        <v>0</v>
      </c>
      <c r="Q39" s="64"/>
      <c r="R39" s="74">
        <v>122164024</v>
      </c>
      <c r="S39" s="64"/>
      <c r="T39" s="74">
        <v>122164024</v>
      </c>
      <c r="U39" s="64"/>
      <c r="V39" s="38">
        <v>8.0000000000000004E-4</v>
      </c>
    </row>
    <row r="40" spans="2:22" x14ac:dyDescent="0.55000000000000004">
      <c r="B40" s="108" t="s">
        <v>84</v>
      </c>
      <c r="D40" s="74">
        <v>0</v>
      </c>
      <c r="E40" s="64"/>
      <c r="F40" s="74">
        <v>37393620</v>
      </c>
      <c r="G40" s="64"/>
      <c r="H40" s="74">
        <v>-168412634</v>
      </c>
      <c r="I40" s="64"/>
      <c r="J40" s="74">
        <v>-131019014</v>
      </c>
      <c r="K40" s="64"/>
      <c r="L40" s="38">
        <v>-1.8599999999999998E-2</v>
      </c>
      <c r="M40" s="64"/>
      <c r="N40" s="74">
        <v>272000000</v>
      </c>
      <c r="O40" s="64"/>
      <c r="P40" s="74">
        <v>-943855003</v>
      </c>
      <c r="Q40" s="64"/>
      <c r="R40" s="74">
        <v>787460309</v>
      </c>
      <c r="S40" s="64"/>
      <c r="T40" s="74">
        <v>115605306</v>
      </c>
      <c r="U40" s="64"/>
      <c r="V40" s="38">
        <v>6.9999999999999999E-4</v>
      </c>
    </row>
    <row r="41" spans="2:22" ht="42" x14ac:dyDescent="0.55000000000000004">
      <c r="B41" s="108" t="s">
        <v>227</v>
      </c>
      <c r="D41" s="74">
        <v>0</v>
      </c>
      <c r="E41" s="64"/>
      <c r="F41" s="74">
        <v>0</v>
      </c>
      <c r="G41" s="64"/>
      <c r="H41" s="74">
        <v>0</v>
      </c>
      <c r="I41" s="64"/>
      <c r="J41" s="74">
        <v>0</v>
      </c>
      <c r="K41" s="64"/>
      <c r="L41" s="38">
        <v>0</v>
      </c>
      <c r="M41" s="64"/>
      <c r="N41" s="74">
        <v>0</v>
      </c>
      <c r="O41" s="64"/>
      <c r="P41" s="74">
        <v>0</v>
      </c>
      <c r="Q41" s="64"/>
      <c r="R41" s="74">
        <v>68732624</v>
      </c>
      <c r="S41" s="64"/>
      <c r="T41" s="74">
        <v>68732624</v>
      </c>
      <c r="U41" s="64"/>
      <c r="V41" s="38">
        <v>4.0000000000000002E-4</v>
      </c>
    </row>
    <row r="42" spans="2:22" x14ac:dyDescent="0.55000000000000004">
      <c r="B42" s="108" t="s">
        <v>231</v>
      </c>
      <c r="D42" s="74">
        <v>0</v>
      </c>
      <c r="E42" s="64"/>
      <c r="F42" s="74">
        <v>0</v>
      </c>
      <c r="G42" s="64"/>
      <c r="H42" s="74">
        <v>0</v>
      </c>
      <c r="I42" s="64"/>
      <c r="J42" s="74">
        <v>0</v>
      </c>
      <c r="K42" s="64"/>
      <c r="L42" s="38">
        <v>0</v>
      </c>
      <c r="M42" s="64"/>
      <c r="N42" s="74">
        <v>0</v>
      </c>
      <c r="O42" s="64"/>
      <c r="P42" s="74">
        <v>0</v>
      </c>
      <c r="Q42" s="64"/>
      <c r="R42" s="74">
        <v>1091956</v>
      </c>
      <c r="S42" s="64"/>
      <c r="T42" s="74">
        <v>1091956</v>
      </c>
      <c r="U42" s="64"/>
      <c r="V42" s="38">
        <v>0</v>
      </c>
    </row>
    <row r="43" spans="2:22" x14ac:dyDescent="0.55000000000000004">
      <c r="B43" s="108" t="s">
        <v>224</v>
      </c>
      <c r="D43" s="74">
        <v>0</v>
      </c>
      <c r="E43" s="64"/>
      <c r="F43" s="74">
        <v>0</v>
      </c>
      <c r="G43" s="64"/>
      <c r="H43" s="74">
        <v>0</v>
      </c>
      <c r="I43" s="64"/>
      <c r="J43" s="74">
        <v>0</v>
      </c>
      <c r="K43" s="64"/>
      <c r="L43" s="38">
        <v>0</v>
      </c>
      <c r="M43" s="64"/>
      <c r="N43" s="74">
        <v>0</v>
      </c>
      <c r="O43" s="64"/>
      <c r="P43" s="74">
        <v>0</v>
      </c>
      <c r="Q43" s="64"/>
      <c r="R43" s="74">
        <v>451684</v>
      </c>
      <c r="S43" s="64"/>
      <c r="T43" s="74">
        <v>451684</v>
      </c>
      <c r="U43" s="64"/>
      <c r="V43" s="38">
        <v>0</v>
      </c>
    </row>
    <row r="44" spans="2:22" x14ac:dyDescent="0.55000000000000004">
      <c r="B44" s="108" t="s">
        <v>228</v>
      </c>
      <c r="D44" s="74">
        <v>0</v>
      </c>
      <c r="E44" s="64"/>
      <c r="F44" s="74">
        <v>0</v>
      </c>
      <c r="G44" s="64"/>
      <c r="H44" s="74">
        <v>0</v>
      </c>
      <c r="I44" s="64"/>
      <c r="J44" s="74">
        <v>0</v>
      </c>
      <c r="K44" s="64"/>
      <c r="L44" s="38">
        <v>0</v>
      </c>
      <c r="M44" s="64"/>
      <c r="N44" s="74">
        <v>0</v>
      </c>
      <c r="O44" s="64"/>
      <c r="P44" s="74">
        <v>0</v>
      </c>
      <c r="Q44" s="64"/>
      <c r="R44" s="74">
        <v>-2591635</v>
      </c>
      <c r="S44" s="64"/>
      <c r="T44" s="74">
        <v>-2591635</v>
      </c>
      <c r="U44" s="64"/>
      <c r="V44" s="38">
        <v>0</v>
      </c>
    </row>
    <row r="45" spans="2:22" x14ac:dyDescent="0.55000000000000004">
      <c r="B45" s="108" t="s">
        <v>229</v>
      </c>
      <c r="D45" s="74">
        <v>0</v>
      </c>
      <c r="E45" s="64"/>
      <c r="F45" s="74">
        <v>0</v>
      </c>
      <c r="G45" s="64"/>
      <c r="H45" s="74">
        <v>0</v>
      </c>
      <c r="I45" s="64"/>
      <c r="J45" s="74">
        <v>0</v>
      </c>
      <c r="K45" s="64"/>
      <c r="L45" s="38">
        <v>0</v>
      </c>
      <c r="M45" s="64"/>
      <c r="N45" s="74">
        <v>0</v>
      </c>
      <c r="O45" s="64"/>
      <c r="P45" s="74">
        <v>0</v>
      </c>
      <c r="Q45" s="64"/>
      <c r="R45" s="74">
        <v>-48609027</v>
      </c>
      <c r="S45" s="64"/>
      <c r="T45" s="74">
        <v>-48609027</v>
      </c>
      <c r="U45" s="64"/>
      <c r="V45" s="38">
        <v>-2.9999999999999997E-4</v>
      </c>
    </row>
    <row r="46" spans="2:22" x14ac:dyDescent="0.55000000000000004">
      <c r="B46" s="108" t="s">
        <v>109</v>
      </c>
      <c r="D46" s="74">
        <v>0</v>
      </c>
      <c r="E46" s="64"/>
      <c r="F46" s="74">
        <v>0</v>
      </c>
      <c r="G46" s="64"/>
      <c r="H46" s="74">
        <v>0</v>
      </c>
      <c r="I46" s="64"/>
      <c r="J46" s="74">
        <v>0</v>
      </c>
      <c r="K46" s="64"/>
      <c r="L46" s="38">
        <v>0</v>
      </c>
      <c r="M46" s="64"/>
      <c r="N46" s="74">
        <v>70000000</v>
      </c>
      <c r="O46" s="64"/>
      <c r="P46" s="74">
        <v>0</v>
      </c>
      <c r="Q46" s="64"/>
      <c r="R46" s="74">
        <v>-153662672</v>
      </c>
      <c r="S46" s="64"/>
      <c r="T46" s="74">
        <v>-83662672</v>
      </c>
      <c r="U46" s="64"/>
      <c r="V46" s="38">
        <v>-5.0000000000000001E-4</v>
      </c>
    </row>
    <row r="47" spans="2:22" x14ac:dyDescent="0.55000000000000004">
      <c r="B47" s="108" t="s">
        <v>226</v>
      </c>
      <c r="D47" s="74">
        <v>0</v>
      </c>
      <c r="E47" s="64"/>
      <c r="F47" s="74">
        <v>0</v>
      </c>
      <c r="G47" s="64"/>
      <c r="H47" s="74">
        <v>0</v>
      </c>
      <c r="I47" s="64"/>
      <c r="J47" s="74">
        <v>0</v>
      </c>
      <c r="K47" s="64"/>
      <c r="L47" s="38">
        <v>0</v>
      </c>
      <c r="M47" s="64"/>
      <c r="N47" s="74">
        <v>0</v>
      </c>
      <c r="O47" s="64"/>
      <c r="P47" s="74">
        <v>0</v>
      </c>
      <c r="Q47" s="64"/>
      <c r="R47" s="74">
        <v>-113202269</v>
      </c>
      <c r="S47" s="64"/>
      <c r="T47" s="74">
        <v>-113202269</v>
      </c>
      <c r="U47" s="64"/>
      <c r="V47" s="38">
        <v>-6.9999999999999999E-4</v>
      </c>
    </row>
    <row r="48" spans="2:22" x14ac:dyDescent="0.55000000000000004">
      <c r="B48" s="108" t="s">
        <v>110</v>
      </c>
      <c r="D48" s="74">
        <v>0</v>
      </c>
      <c r="E48" s="64"/>
      <c r="F48" s="74">
        <v>0</v>
      </c>
      <c r="G48" s="64"/>
      <c r="H48" s="74">
        <v>0</v>
      </c>
      <c r="I48" s="64"/>
      <c r="J48" s="74">
        <v>0</v>
      </c>
      <c r="K48" s="64"/>
      <c r="L48" s="38">
        <v>0</v>
      </c>
      <c r="M48" s="64"/>
      <c r="N48" s="74">
        <v>0</v>
      </c>
      <c r="O48" s="64"/>
      <c r="P48" s="74">
        <v>0</v>
      </c>
      <c r="Q48" s="64"/>
      <c r="R48" s="74">
        <v>-127096408</v>
      </c>
      <c r="S48" s="64"/>
      <c r="T48" s="74">
        <v>-127096408</v>
      </c>
      <c r="U48" s="64"/>
      <c r="V48" s="38">
        <v>-8.0000000000000004E-4</v>
      </c>
    </row>
    <row r="49" spans="2:22" x14ac:dyDescent="0.55000000000000004">
      <c r="B49" s="108" t="s">
        <v>102</v>
      </c>
      <c r="D49" s="74">
        <v>0</v>
      </c>
      <c r="E49" s="64"/>
      <c r="F49" s="74">
        <v>0</v>
      </c>
      <c r="G49" s="64"/>
      <c r="H49" s="74">
        <v>0</v>
      </c>
      <c r="I49" s="64"/>
      <c r="J49" s="74">
        <v>0</v>
      </c>
      <c r="K49" s="64"/>
      <c r="L49" s="38">
        <v>0</v>
      </c>
      <c r="M49" s="64"/>
      <c r="N49" s="74">
        <v>0</v>
      </c>
      <c r="O49" s="64"/>
      <c r="P49" s="74">
        <v>0</v>
      </c>
      <c r="Q49" s="64"/>
      <c r="R49" s="74">
        <v>-177722131</v>
      </c>
      <c r="S49" s="64"/>
      <c r="T49" s="74">
        <v>-177722131</v>
      </c>
      <c r="U49" s="64"/>
      <c r="V49" s="38">
        <v>-1.1000000000000001E-3</v>
      </c>
    </row>
    <row r="50" spans="2:22" x14ac:dyDescent="0.55000000000000004">
      <c r="B50" s="108" t="s">
        <v>124</v>
      </c>
      <c r="D50" s="74">
        <v>0</v>
      </c>
      <c r="E50" s="64"/>
      <c r="F50" s="74">
        <v>0</v>
      </c>
      <c r="G50" s="64"/>
      <c r="H50" s="74">
        <v>0</v>
      </c>
      <c r="I50" s="64"/>
      <c r="J50" s="74">
        <v>0</v>
      </c>
      <c r="K50" s="64"/>
      <c r="L50" s="38">
        <v>0</v>
      </c>
      <c r="M50" s="64"/>
      <c r="N50" s="74">
        <v>0</v>
      </c>
      <c r="O50" s="64"/>
      <c r="P50" s="74">
        <v>0</v>
      </c>
      <c r="Q50" s="64"/>
      <c r="R50" s="74">
        <v>-225173737</v>
      </c>
      <c r="S50" s="64"/>
      <c r="T50" s="74">
        <v>-225173737</v>
      </c>
      <c r="U50" s="64"/>
      <c r="V50" s="38">
        <v>-1.5E-3</v>
      </c>
    </row>
    <row r="51" spans="2:22" x14ac:dyDescent="0.55000000000000004">
      <c r="B51" s="108" t="s">
        <v>21</v>
      </c>
      <c r="D51" s="74">
        <v>0</v>
      </c>
      <c r="E51" s="64"/>
      <c r="F51" s="74">
        <v>0</v>
      </c>
      <c r="G51" s="64"/>
      <c r="H51" s="74">
        <v>0</v>
      </c>
      <c r="I51" s="64"/>
      <c r="J51" s="74">
        <v>0</v>
      </c>
      <c r="K51" s="64"/>
      <c r="L51" s="38">
        <v>0</v>
      </c>
      <c r="M51" s="64"/>
      <c r="N51" s="74">
        <v>0</v>
      </c>
      <c r="O51" s="64"/>
      <c r="P51" s="74">
        <v>0</v>
      </c>
      <c r="Q51" s="64"/>
      <c r="R51" s="74">
        <v>-235866056</v>
      </c>
      <c r="S51" s="64"/>
      <c r="T51" s="74">
        <v>-235866056</v>
      </c>
      <c r="U51" s="64"/>
      <c r="V51" s="38">
        <v>-1.5E-3</v>
      </c>
    </row>
    <row r="52" spans="2:22" x14ac:dyDescent="0.55000000000000004">
      <c r="B52" s="108" t="s">
        <v>93</v>
      </c>
      <c r="D52" s="74">
        <v>0</v>
      </c>
      <c r="E52" s="64"/>
      <c r="F52" s="74">
        <v>0</v>
      </c>
      <c r="G52" s="64"/>
      <c r="H52" s="74">
        <v>0</v>
      </c>
      <c r="I52" s="64"/>
      <c r="J52" s="74">
        <v>0</v>
      </c>
      <c r="K52" s="64"/>
      <c r="L52" s="38">
        <v>0</v>
      </c>
      <c r="M52" s="64"/>
      <c r="N52" s="74">
        <v>640000000</v>
      </c>
      <c r="O52" s="64"/>
      <c r="P52" s="74">
        <v>0</v>
      </c>
      <c r="Q52" s="64"/>
      <c r="R52" s="74">
        <v>-940152436</v>
      </c>
      <c r="S52" s="64"/>
      <c r="T52" s="74">
        <v>-300152436</v>
      </c>
      <c r="U52" s="64"/>
      <c r="V52" s="38">
        <v>-1.9E-3</v>
      </c>
    </row>
    <row r="53" spans="2:22" x14ac:dyDescent="0.55000000000000004">
      <c r="B53" s="108" t="s">
        <v>127</v>
      </c>
      <c r="D53" s="74">
        <v>0</v>
      </c>
      <c r="E53" s="64"/>
      <c r="F53" s="74">
        <v>0</v>
      </c>
      <c r="G53" s="64"/>
      <c r="H53" s="74">
        <v>0</v>
      </c>
      <c r="I53" s="64"/>
      <c r="J53" s="74">
        <v>0</v>
      </c>
      <c r="K53" s="64"/>
      <c r="L53" s="38">
        <v>0</v>
      </c>
      <c r="M53" s="64"/>
      <c r="N53" s="74">
        <v>10450000</v>
      </c>
      <c r="O53" s="64"/>
      <c r="P53" s="74">
        <v>0</v>
      </c>
      <c r="Q53" s="64"/>
      <c r="R53" s="74">
        <v>-617265274</v>
      </c>
      <c r="S53" s="64"/>
      <c r="T53" s="74">
        <v>-606815274</v>
      </c>
      <c r="U53" s="64"/>
      <c r="V53" s="38">
        <v>-3.8999999999999998E-3</v>
      </c>
    </row>
    <row r="54" spans="2:22" x14ac:dyDescent="0.55000000000000004">
      <c r="B54" s="108" t="s">
        <v>95</v>
      </c>
      <c r="D54" s="74">
        <v>0</v>
      </c>
      <c r="E54" s="64"/>
      <c r="F54" s="74">
        <v>0</v>
      </c>
      <c r="G54" s="64"/>
      <c r="H54" s="74">
        <v>0</v>
      </c>
      <c r="I54" s="64"/>
      <c r="J54" s="74">
        <v>0</v>
      </c>
      <c r="K54" s="64"/>
      <c r="L54" s="38">
        <v>0</v>
      </c>
      <c r="M54" s="64"/>
      <c r="N54" s="74">
        <v>0</v>
      </c>
      <c r="O54" s="64"/>
      <c r="P54" s="74">
        <v>0</v>
      </c>
      <c r="Q54" s="64"/>
      <c r="R54" s="74">
        <v>-747167873</v>
      </c>
      <c r="S54" s="64"/>
      <c r="T54" s="74">
        <v>-747167873</v>
      </c>
      <c r="U54" s="64"/>
      <c r="V54" s="38">
        <v>-4.7999999999999996E-3</v>
      </c>
    </row>
    <row r="55" spans="2:22" x14ac:dyDescent="0.55000000000000004">
      <c r="B55" s="108" t="s">
        <v>122</v>
      </c>
      <c r="D55" s="74">
        <v>0</v>
      </c>
      <c r="E55" s="64"/>
      <c r="F55" s="74">
        <v>0</v>
      </c>
      <c r="G55" s="64"/>
      <c r="H55" s="74">
        <v>0</v>
      </c>
      <c r="I55" s="64"/>
      <c r="J55" s="74">
        <v>0</v>
      </c>
      <c r="K55" s="64"/>
      <c r="L55" s="38">
        <v>0</v>
      </c>
      <c r="M55" s="64"/>
      <c r="N55" s="74">
        <v>0</v>
      </c>
      <c r="O55" s="64"/>
      <c r="P55" s="74">
        <v>0</v>
      </c>
      <c r="Q55" s="64"/>
      <c r="R55" s="74">
        <v>-900353159</v>
      </c>
      <c r="S55" s="64"/>
      <c r="T55" s="74">
        <v>-900353159</v>
      </c>
      <c r="U55" s="64"/>
      <c r="V55" s="38">
        <v>-5.7999999999999996E-3</v>
      </c>
    </row>
    <row r="56" spans="2:22" x14ac:dyDescent="0.55000000000000004">
      <c r="B56" s="108" t="s">
        <v>112</v>
      </c>
      <c r="D56" s="74">
        <v>0</v>
      </c>
      <c r="E56" s="64"/>
      <c r="F56" s="74">
        <v>0</v>
      </c>
      <c r="G56" s="64"/>
      <c r="H56" s="74">
        <v>0</v>
      </c>
      <c r="I56" s="64"/>
      <c r="J56" s="74">
        <v>0</v>
      </c>
      <c r="K56" s="64"/>
      <c r="L56" s="38">
        <v>0</v>
      </c>
      <c r="M56" s="64"/>
      <c r="N56" s="74">
        <v>0</v>
      </c>
      <c r="O56" s="64"/>
      <c r="P56" s="74">
        <v>0</v>
      </c>
      <c r="Q56" s="64"/>
      <c r="R56" s="74">
        <v>-1102898326</v>
      </c>
      <c r="S56" s="64"/>
      <c r="T56" s="74">
        <v>-1102898326</v>
      </c>
      <c r="U56" s="64"/>
      <c r="V56" s="38">
        <v>-7.1000000000000004E-3</v>
      </c>
    </row>
    <row r="57" spans="2:22" x14ac:dyDescent="0.55000000000000004">
      <c r="B57" s="108" t="s">
        <v>96</v>
      </c>
      <c r="D57" s="74">
        <v>0</v>
      </c>
      <c r="E57" s="64"/>
      <c r="F57" s="74">
        <v>0</v>
      </c>
      <c r="G57" s="64"/>
      <c r="H57" s="74">
        <v>0</v>
      </c>
      <c r="I57" s="64"/>
      <c r="J57" s="74">
        <v>0</v>
      </c>
      <c r="K57" s="64"/>
      <c r="L57" s="38">
        <v>0</v>
      </c>
      <c r="M57" s="64"/>
      <c r="N57" s="74">
        <v>125400000</v>
      </c>
      <c r="O57" s="64"/>
      <c r="P57" s="74">
        <v>0</v>
      </c>
      <c r="Q57" s="64"/>
      <c r="R57" s="74">
        <v>-1236528942</v>
      </c>
      <c r="S57" s="64"/>
      <c r="T57" s="74">
        <v>-1111128942</v>
      </c>
      <c r="U57" s="64"/>
      <c r="V57" s="38">
        <v>-7.1999999999999998E-3</v>
      </c>
    </row>
    <row r="58" spans="2:22" x14ac:dyDescent="0.55000000000000004">
      <c r="B58" s="108" t="s">
        <v>23</v>
      </c>
      <c r="D58" s="74">
        <v>0</v>
      </c>
      <c r="E58" s="64"/>
      <c r="F58" s="74">
        <v>534558340</v>
      </c>
      <c r="G58" s="64"/>
      <c r="H58" s="74">
        <v>0</v>
      </c>
      <c r="I58" s="64"/>
      <c r="J58" s="74">
        <v>534558340</v>
      </c>
      <c r="K58" s="64"/>
      <c r="L58" s="38">
        <v>7.5999999999999998E-2</v>
      </c>
      <c r="M58" s="64"/>
      <c r="N58" s="74">
        <v>0</v>
      </c>
      <c r="O58" s="64"/>
      <c r="P58" s="74">
        <v>-535104487</v>
      </c>
      <c r="Q58" s="64"/>
      <c r="R58" s="74">
        <v>-961356965</v>
      </c>
      <c r="S58" s="64"/>
      <c r="T58" s="74">
        <v>-1496461452</v>
      </c>
      <c r="U58" s="64"/>
      <c r="V58" s="38">
        <v>-9.5999999999999992E-3</v>
      </c>
    </row>
    <row r="59" spans="2:22" x14ac:dyDescent="0.55000000000000004">
      <c r="B59" s="108" t="s">
        <v>29</v>
      </c>
      <c r="D59" s="74">
        <v>0</v>
      </c>
      <c r="E59" s="64"/>
      <c r="F59" s="74">
        <v>0</v>
      </c>
      <c r="G59" s="64"/>
      <c r="H59" s="74">
        <v>0</v>
      </c>
      <c r="I59" s="64"/>
      <c r="J59" s="74">
        <v>0</v>
      </c>
      <c r="K59" s="64"/>
      <c r="L59" s="38">
        <v>0</v>
      </c>
      <c r="M59" s="64"/>
      <c r="N59" s="74">
        <v>0</v>
      </c>
      <c r="O59" s="64"/>
      <c r="P59" s="74">
        <v>0</v>
      </c>
      <c r="Q59" s="64"/>
      <c r="R59" s="74">
        <v>-2224958401</v>
      </c>
      <c r="S59" s="64"/>
      <c r="T59" s="74">
        <v>-2224958401</v>
      </c>
      <c r="U59" s="64"/>
      <c r="V59" s="38">
        <v>-1.43E-2</v>
      </c>
    </row>
    <row r="60" spans="2:22" x14ac:dyDescent="0.55000000000000004">
      <c r="B60" s="108" t="s">
        <v>20</v>
      </c>
      <c r="D60" s="74">
        <v>0</v>
      </c>
      <c r="E60" s="64"/>
      <c r="F60" s="74">
        <v>0</v>
      </c>
      <c r="G60" s="64"/>
      <c r="H60" s="74">
        <v>0</v>
      </c>
      <c r="I60" s="64"/>
      <c r="J60" s="74">
        <v>0</v>
      </c>
      <c r="K60" s="64"/>
      <c r="L60" s="38">
        <v>0</v>
      </c>
      <c r="M60" s="64"/>
      <c r="N60" s="74">
        <v>0</v>
      </c>
      <c r="O60" s="64"/>
      <c r="P60" s="74">
        <v>0</v>
      </c>
      <c r="Q60" s="64"/>
      <c r="R60" s="74">
        <v>-2293329135</v>
      </c>
      <c r="S60" s="64"/>
      <c r="T60" s="74">
        <v>-2293329135</v>
      </c>
      <c r="U60" s="64"/>
      <c r="V60" s="38">
        <v>-1.4800000000000001E-2</v>
      </c>
    </row>
    <row r="61" spans="2:22" x14ac:dyDescent="0.55000000000000004">
      <c r="B61" s="108" t="s">
        <v>27</v>
      </c>
      <c r="D61" s="74">
        <v>0</v>
      </c>
      <c r="E61" s="64"/>
      <c r="F61" s="74">
        <v>2167730083</v>
      </c>
      <c r="G61" s="64"/>
      <c r="H61" s="74">
        <v>0</v>
      </c>
      <c r="I61" s="64"/>
      <c r="J61" s="74">
        <v>2167730083</v>
      </c>
      <c r="K61" s="64"/>
      <c r="L61" s="38">
        <v>0.30809999999999998</v>
      </c>
      <c r="M61" s="64"/>
      <c r="N61" s="74">
        <v>0</v>
      </c>
      <c r="O61" s="64"/>
      <c r="P61" s="74">
        <v>-2598118740</v>
      </c>
      <c r="Q61" s="64"/>
      <c r="R61" s="74">
        <v>0</v>
      </c>
      <c r="S61" s="64"/>
      <c r="T61" s="74">
        <v>-2598118740</v>
      </c>
      <c r="U61" s="64"/>
      <c r="V61" s="38">
        <v>-1.67E-2</v>
      </c>
    </row>
    <row r="62" spans="2:22" x14ac:dyDescent="0.55000000000000004">
      <c r="B62" s="108" t="s">
        <v>258</v>
      </c>
      <c r="D62" s="74">
        <v>0</v>
      </c>
      <c r="E62" s="64"/>
      <c r="F62" s="74">
        <v>0</v>
      </c>
      <c r="G62" s="64"/>
      <c r="H62" s="74">
        <v>0</v>
      </c>
      <c r="I62" s="64"/>
      <c r="J62" s="74">
        <v>0</v>
      </c>
      <c r="K62" s="64"/>
      <c r="L62" s="38">
        <v>0</v>
      </c>
      <c r="M62" s="64"/>
      <c r="N62" s="74">
        <v>0</v>
      </c>
      <c r="O62" s="64"/>
      <c r="P62" s="74">
        <v>0</v>
      </c>
      <c r="Q62" s="64"/>
      <c r="R62" s="74">
        <v>-2701276501</v>
      </c>
      <c r="S62" s="64"/>
      <c r="T62" s="74">
        <v>-2701276501</v>
      </c>
      <c r="U62" s="64"/>
      <c r="V62" s="38">
        <v>-1.7399999999999999E-2</v>
      </c>
    </row>
    <row r="63" spans="2:22" x14ac:dyDescent="0.55000000000000004">
      <c r="B63" s="108" t="s">
        <v>17</v>
      </c>
      <c r="D63" s="74">
        <v>0</v>
      </c>
      <c r="E63" s="64"/>
      <c r="F63" s="74">
        <v>42091407</v>
      </c>
      <c r="G63" s="64"/>
      <c r="H63" s="74">
        <v>0</v>
      </c>
      <c r="I63" s="64"/>
      <c r="J63" s="74">
        <v>42091407</v>
      </c>
      <c r="K63" s="64"/>
      <c r="L63" s="38">
        <v>6.0000000000000001E-3</v>
      </c>
      <c r="M63" s="64"/>
      <c r="N63" s="74">
        <v>270000000</v>
      </c>
      <c r="O63" s="64"/>
      <c r="P63" s="74">
        <v>29362934</v>
      </c>
      <c r="Q63" s="64"/>
      <c r="R63" s="74">
        <v>-3254368867</v>
      </c>
      <c r="S63" s="64"/>
      <c r="T63" s="74">
        <v>-2955005933</v>
      </c>
      <c r="U63" s="64"/>
      <c r="V63" s="38">
        <v>-1.9E-2</v>
      </c>
    </row>
    <row r="64" spans="2:22" x14ac:dyDescent="0.55000000000000004">
      <c r="B64" s="108" t="s">
        <v>26</v>
      </c>
      <c r="D64" s="74">
        <v>0</v>
      </c>
      <c r="E64" s="64"/>
      <c r="F64" s="74">
        <v>0</v>
      </c>
      <c r="G64" s="64"/>
      <c r="H64" s="74">
        <v>0</v>
      </c>
      <c r="I64" s="64"/>
      <c r="J64" s="74">
        <v>0</v>
      </c>
      <c r="K64" s="64"/>
      <c r="L64" s="38">
        <v>0</v>
      </c>
      <c r="M64" s="64"/>
      <c r="N64" s="74">
        <v>644000000</v>
      </c>
      <c r="O64" s="64"/>
      <c r="P64" s="74">
        <v>0</v>
      </c>
      <c r="Q64" s="64"/>
      <c r="R64" s="74">
        <v>-4461859345</v>
      </c>
      <c r="S64" s="64"/>
      <c r="T64" s="74">
        <v>-3817859345</v>
      </c>
      <c r="U64" s="64"/>
      <c r="V64" s="38">
        <v>-2.46E-2</v>
      </c>
    </row>
    <row r="65" spans="2:22" x14ac:dyDescent="0.55000000000000004">
      <c r="B65" s="108" t="s">
        <v>19</v>
      </c>
      <c r="D65" s="74">
        <v>0</v>
      </c>
      <c r="E65" s="64"/>
      <c r="F65" s="74">
        <v>0</v>
      </c>
      <c r="G65" s="64"/>
      <c r="H65" s="74">
        <v>0</v>
      </c>
      <c r="I65" s="64"/>
      <c r="J65" s="74">
        <v>0</v>
      </c>
      <c r="K65" s="64"/>
      <c r="L65" s="38">
        <v>0</v>
      </c>
      <c r="M65" s="64"/>
      <c r="N65" s="74">
        <v>0</v>
      </c>
      <c r="O65" s="64"/>
      <c r="P65" s="74">
        <v>0</v>
      </c>
      <c r="Q65" s="64"/>
      <c r="R65" s="74">
        <v>-3942876073</v>
      </c>
      <c r="S65" s="64"/>
      <c r="T65" s="74">
        <v>-3942876073</v>
      </c>
      <c r="U65" s="64"/>
      <c r="V65" s="38">
        <v>-2.5399999999999999E-2</v>
      </c>
    </row>
    <row r="66" spans="2:22" x14ac:dyDescent="0.55000000000000004">
      <c r="B66" s="108" t="s">
        <v>13</v>
      </c>
      <c r="D66" s="74">
        <v>0</v>
      </c>
      <c r="E66" s="64"/>
      <c r="F66" s="74">
        <v>0</v>
      </c>
      <c r="G66" s="64"/>
      <c r="H66" s="74">
        <v>0</v>
      </c>
      <c r="I66" s="64"/>
      <c r="J66" s="74">
        <v>0</v>
      </c>
      <c r="K66" s="64"/>
      <c r="L66" s="38">
        <v>0</v>
      </c>
      <c r="M66" s="64"/>
      <c r="N66" s="74">
        <v>770000000</v>
      </c>
      <c r="O66" s="64"/>
      <c r="P66" s="74">
        <v>0</v>
      </c>
      <c r="Q66" s="64"/>
      <c r="R66" s="74">
        <v>-4741844063</v>
      </c>
      <c r="S66" s="64"/>
      <c r="T66" s="74">
        <v>-3971844063</v>
      </c>
      <c r="U66" s="64"/>
      <c r="V66" s="38">
        <v>-2.5600000000000001E-2</v>
      </c>
    </row>
    <row r="67" spans="2:22" x14ac:dyDescent="0.55000000000000004">
      <c r="B67" s="108" t="s">
        <v>125</v>
      </c>
      <c r="D67" s="74">
        <v>0</v>
      </c>
      <c r="E67" s="64"/>
      <c r="F67" s="74">
        <v>0</v>
      </c>
      <c r="G67" s="64"/>
      <c r="H67" s="74">
        <v>0</v>
      </c>
      <c r="I67" s="64"/>
      <c r="J67" s="74">
        <v>0</v>
      </c>
      <c r="K67" s="64"/>
      <c r="L67" s="38">
        <v>0</v>
      </c>
      <c r="M67" s="64"/>
      <c r="N67" s="74">
        <v>0</v>
      </c>
      <c r="O67" s="64"/>
      <c r="P67" s="74">
        <v>0</v>
      </c>
      <c r="Q67" s="64"/>
      <c r="R67" s="74">
        <v>-4156497042</v>
      </c>
      <c r="S67" s="64"/>
      <c r="T67" s="74">
        <v>-4156497042</v>
      </c>
      <c r="U67" s="64"/>
      <c r="V67" s="38">
        <v>-2.6800000000000001E-2</v>
      </c>
    </row>
    <row r="68" spans="2:22" x14ac:dyDescent="0.55000000000000004">
      <c r="B68" s="108" t="s">
        <v>89</v>
      </c>
      <c r="D68" s="74">
        <v>0</v>
      </c>
      <c r="E68" s="116"/>
      <c r="F68" s="74">
        <v>0</v>
      </c>
      <c r="G68" s="116"/>
      <c r="H68" s="74">
        <v>0</v>
      </c>
      <c r="I68" s="116"/>
      <c r="J68" s="74">
        <v>0</v>
      </c>
      <c r="K68" s="116"/>
      <c r="L68" s="38">
        <v>0</v>
      </c>
      <c r="M68" s="116"/>
      <c r="N68" s="74">
        <v>99900000</v>
      </c>
      <c r="O68" s="116"/>
      <c r="P68" s="74">
        <v>0</v>
      </c>
      <c r="Q68" s="116"/>
      <c r="R68" s="74">
        <v>-5239497338</v>
      </c>
      <c r="S68" s="116"/>
      <c r="T68" s="74">
        <v>-5139597338</v>
      </c>
      <c r="U68" s="116"/>
      <c r="V68" s="38">
        <v>-3.3099999999999997E-2</v>
      </c>
    </row>
    <row r="69" spans="2:22" x14ac:dyDescent="0.55000000000000004">
      <c r="B69" s="108" t="s">
        <v>223</v>
      </c>
      <c r="D69" s="74">
        <v>0</v>
      </c>
      <c r="E69" s="116"/>
      <c r="F69" s="74">
        <v>0</v>
      </c>
      <c r="G69" s="116"/>
      <c r="H69" s="74">
        <v>0</v>
      </c>
      <c r="I69" s="116"/>
      <c r="J69" s="74">
        <v>0</v>
      </c>
      <c r="K69" s="116"/>
      <c r="L69" s="38">
        <v>0</v>
      </c>
      <c r="M69" s="116"/>
      <c r="N69" s="74">
        <v>0</v>
      </c>
      <c r="O69" s="116"/>
      <c r="P69" s="74">
        <v>0</v>
      </c>
      <c r="Q69" s="116"/>
      <c r="R69" s="74">
        <v>-6561214735</v>
      </c>
      <c r="S69" s="116"/>
      <c r="T69" s="74">
        <v>-6561214735</v>
      </c>
      <c r="U69" s="116"/>
      <c r="V69" s="38">
        <v>-4.2299999999999997E-2</v>
      </c>
    </row>
    <row r="70" spans="2:22" x14ac:dyDescent="0.55000000000000004">
      <c r="D70" s="74"/>
      <c r="E70" s="64"/>
      <c r="F70" s="74"/>
      <c r="G70" s="64"/>
      <c r="H70" s="74"/>
      <c r="I70" s="64"/>
      <c r="J70" s="74"/>
      <c r="K70" s="64"/>
      <c r="L70" s="38"/>
      <c r="M70" s="64"/>
      <c r="N70" s="74"/>
      <c r="O70" s="64"/>
      <c r="P70" s="74"/>
      <c r="Q70" s="64"/>
      <c r="R70" s="74"/>
      <c r="S70" s="64"/>
      <c r="T70" s="74"/>
      <c r="U70" s="64"/>
      <c r="V70" s="38"/>
    </row>
    <row r="71" spans="2:22" ht="21.75" thickBot="1" x14ac:dyDescent="0.6">
      <c r="B71" s="114" t="s">
        <v>144</v>
      </c>
      <c r="D71" s="68">
        <f>SUM(D10:D69)</f>
        <v>0</v>
      </c>
      <c r="E71" s="64"/>
      <c r="F71" s="68">
        <f>SUM(F10:F69)</f>
        <v>4104767887</v>
      </c>
      <c r="G71" s="64"/>
      <c r="H71" s="68">
        <f>SUM(H10:H69)</f>
        <v>-161097098</v>
      </c>
      <c r="I71" s="64"/>
      <c r="J71" s="68">
        <f>SUM(J10:J69)</f>
        <v>3943670789</v>
      </c>
      <c r="K71" s="64"/>
      <c r="L71" s="120">
        <f>SUM(L10:L67)</f>
        <v>0.56069999999999998</v>
      </c>
      <c r="M71" s="64"/>
      <c r="N71" s="68">
        <f>SUM(N10:N69)</f>
        <v>10890674217</v>
      </c>
      <c r="O71" s="64"/>
      <c r="P71" s="68">
        <f>SUM(P10:P69)</f>
        <v>-1873844351</v>
      </c>
      <c r="Q71" s="64"/>
      <c r="R71" s="68">
        <f>SUM(R10:R69)</f>
        <v>14104465282</v>
      </c>
      <c r="S71" s="64"/>
      <c r="T71" s="68">
        <f>SUM(T10:T69)</f>
        <v>23121295148</v>
      </c>
      <c r="U71" s="64"/>
      <c r="V71" s="120">
        <f>SUM(V10:V67)</f>
        <v>0.22480000000000006</v>
      </c>
    </row>
    <row r="72" spans="2:22" ht="21.75" thickTop="1" x14ac:dyDescent="0.55000000000000004"/>
    <row r="73" spans="2:22" ht="30" x14ac:dyDescent="0.75">
      <c r="L73" s="53">
        <v>10</v>
      </c>
    </row>
  </sheetData>
  <sortState xmlns:xlrd2="http://schemas.microsoft.com/office/spreadsheetml/2017/richdata2" ref="B10:V69">
    <sortCondition descending="1" ref="T10:T6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2:AC28"/>
  <sheetViews>
    <sheetView rightToLeft="1" view="pageBreakPreview" topLeftCell="B1" zoomScale="85" zoomScaleNormal="85" zoomScaleSheetLayoutView="85" workbookViewId="0">
      <selection activeCell="W90" sqref="W90"/>
    </sheetView>
  </sheetViews>
  <sheetFormatPr defaultRowHeight="21" x14ac:dyDescent="0.55000000000000004"/>
  <cols>
    <col min="1" max="1" width="4.7109375" style="2" customWidth="1"/>
    <col min="2" max="2" width="6.42578125" style="2" customWidth="1"/>
    <col min="3" max="3" width="27.5703125" style="2" bestFit="1" customWidth="1"/>
    <col min="4" max="4" width="1" style="2" customWidth="1"/>
    <col min="5" max="5" width="15.85546875" style="2" bestFit="1" customWidth="1"/>
    <col min="6" max="6" width="1" style="2" customWidth="1"/>
    <col min="7" max="7" width="17.5703125" style="2" customWidth="1"/>
    <col min="8" max="8" width="1" style="2" customWidth="1"/>
    <col min="9" max="9" width="13.5703125" style="2" customWidth="1"/>
    <col min="10" max="10" width="1" style="2" customWidth="1"/>
    <col min="11" max="11" width="14.140625" style="2" customWidth="1"/>
    <col min="12" max="12" width="1" style="2" customWidth="1"/>
    <col min="13" max="13" width="11.28515625" style="2" customWidth="1"/>
    <col min="14" max="14" width="1" style="2" customWidth="1"/>
    <col min="15" max="15" width="15.85546875" style="2" customWidth="1"/>
    <col min="16" max="16" width="1" style="2" customWidth="1"/>
    <col min="17" max="17" width="15.7109375" style="2" customWidth="1"/>
    <col min="18" max="18" width="1" style="2" customWidth="1"/>
    <col min="19" max="19" width="13" style="2" customWidth="1"/>
    <col min="20" max="20" width="1" style="2" customWidth="1"/>
    <col min="21" max="21" width="1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3:29" ht="30" x14ac:dyDescent="0.55000000000000004">
      <c r="C2" s="139" t="s">
        <v>159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3:29" ht="30" x14ac:dyDescent="0.55000000000000004">
      <c r="C3" s="139" t="s">
        <v>64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</row>
    <row r="4" spans="3:29" ht="30" x14ac:dyDescent="0.55000000000000004">
      <c r="C4" s="139" t="s">
        <v>274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6" spans="3:29" ht="30" x14ac:dyDescent="0.55000000000000004">
      <c r="C6" s="12" t="s">
        <v>251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3:29" s="37" customFormat="1" ht="24" x14ac:dyDescent="0.6">
      <c r="C7" s="169" t="s">
        <v>1</v>
      </c>
      <c r="E7" s="168" t="s">
        <v>74</v>
      </c>
      <c r="F7" s="168" t="s">
        <v>74</v>
      </c>
      <c r="G7" s="168" t="s">
        <v>74</v>
      </c>
      <c r="H7" s="168" t="s">
        <v>74</v>
      </c>
      <c r="I7" s="168" t="s">
        <v>74</v>
      </c>
      <c r="K7" s="168" t="s">
        <v>66</v>
      </c>
      <c r="L7" s="168" t="s">
        <v>66</v>
      </c>
      <c r="M7" s="168" t="s">
        <v>66</v>
      </c>
      <c r="N7" s="168" t="s">
        <v>66</v>
      </c>
      <c r="O7" s="168" t="s">
        <v>66</v>
      </c>
      <c r="Q7" s="168" t="s">
        <v>67</v>
      </c>
      <c r="R7" s="168" t="s">
        <v>67</v>
      </c>
      <c r="S7" s="168" t="s">
        <v>67</v>
      </c>
      <c r="T7" s="168" t="s">
        <v>67</v>
      </c>
      <c r="U7" s="168" t="s">
        <v>67</v>
      </c>
    </row>
    <row r="8" spans="3:29" s="37" customFormat="1" ht="56.25" customHeight="1" x14ac:dyDescent="0.6">
      <c r="C8" s="169" t="s">
        <v>1</v>
      </c>
      <c r="E8" s="167" t="s">
        <v>75</v>
      </c>
      <c r="F8" s="54"/>
      <c r="G8" s="167" t="s">
        <v>76</v>
      </c>
      <c r="H8" s="54"/>
      <c r="I8" s="167" t="s">
        <v>77</v>
      </c>
      <c r="K8" s="167" t="s">
        <v>78</v>
      </c>
      <c r="L8" s="54"/>
      <c r="M8" s="167" t="s">
        <v>71</v>
      </c>
      <c r="N8" s="54"/>
      <c r="O8" s="167" t="s">
        <v>79</v>
      </c>
      <c r="Q8" s="167" t="s">
        <v>78</v>
      </c>
      <c r="R8" s="54"/>
      <c r="S8" s="167" t="s">
        <v>71</v>
      </c>
      <c r="T8" s="54"/>
      <c r="U8" s="167" t="s">
        <v>79</v>
      </c>
    </row>
    <row r="9" spans="3:29" s="4" customFormat="1" x14ac:dyDescent="0.55000000000000004">
      <c r="C9" s="106" t="s">
        <v>102</v>
      </c>
      <c r="E9" s="123" t="s">
        <v>103</v>
      </c>
      <c r="F9" s="64"/>
      <c r="G9" s="75">
        <v>310000</v>
      </c>
      <c r="H9" s="64"/>
      <c r="I9" s="75">
        <v>10000</v>
      </c>
      <c r="J9" s="64"/>
      <c r="K9" s="75">
        <v>0</v>
      </c>
      <c r="L9" s="64"/>
      <c r="M9" s="75">
        <v>0</v>
      </c>
      <c r="N9" s="64"/>
      <c r="O9" s="75">
        <v>0</v>
      </c>
      <c r="P9" s="64"/>
      <c r="Q9" s="75">
        <v>3100000000</v>
      </c>
      <c r="R9" s="64"/>
      <c r="S9" s="75">
        <v>0</v>
      </c>
      <c r="T9" s="64"/>
      <c r="U9" s="75">
        <v>3100000000</v>
      </c>
    </row>
    <row r="10" spans="3:29" s="4" customFormat="1" x14ac:dyDescent="0.55000000000000004">
      <c r="C10" s="108" t="s">
        <v>87</v>
      </c>
      <c r="E10" s="64" t="s">
        <v>88</v>
      </c>
      <c r="F10" s="64"/>
      <c r="G10" s="74">
        <v>340000</v>
      </c>
      <c r="H10" s="64"/>
      <c r="I10" s="74">
        <v>4650</v>
      </c>
      <c r="J10" s="64"/>
      <c r="K10" s="74">
        <v>0</v>
      </c>
      <c r="L10" s="64"/>
      <c r="M10" s="74">
        <v>0</v>
      </c>
      <c r="N10" s="64"/>
      <c r="O10" s="74">
        <v>0</v>
      </c>
      <c r="P10" s="64"/>
      <c r="Q10" s="74">
        <v>1581000000</v>
      </c>
      <c r="R10" s="64"/>
      <c r="S10" s="74">
        <v>0</v>
      </c>
      <c r="T10" s="64"/>
      <c r="U10" s="74">
        <v>1581000000</v>
      </c>
    </row>
    <row r="11" spans="3:29" s="4" customFormat="1" x14ac:dyDescent="0.55000000000000004">
      <c r="C11" s="108" t="s">
        <v>82</v>
      </c>
      <c r="E11" s="64" t="s">
        <v>83</v>
      </c>
      <c r="F11" s="64"/>
      <c r="G11" s="74">
        <v>435000</v>
      </c>
      <c r="H11" s="64"/>
      <c r="I11" s="74">
        <v>3000</v>
      </c>
      <c r="J11" s="64"/>
      <c r="K11" s="74">
        <v>0</v>
      </c>
      <c r="L11" s="64"/>
      <c r="M11" s="74">
        <v>0</v>
      </c>
      <c r="N11" s="64"/>
      <c r="O11" s="74">
        <v>0</v>
      </c>
      <c r="P11" s="64"/>
      <c r="Q11" s="74">
        <v>1305000000</v>
      </c>
      <c r="R11" s="64"/>
      <c r="S11" s="74">
        <v>0</v>
      </c>
      <c r="T11" s="64"/>
      <c r="U11" s="74">
        <v>1305000000</v>
      </c>
    </row>
    <row r="12" spans="3:29" s="4" customFormat="1" x14ac:dyDescent="0.55000000000000004">
      <c r="C12" s="108" t="s">
        <v>14</v>
      </c>
      <c r="E12" s="64" t="s">
        <v>99</v>
      </c>
      <c r="F12" s="64"/>
      <c r="G12" s="74">
        <v>120000</v>
      </c>
      <c r="H12" s="64"/>
      <c r="I12" s="74">
        <v>10000</v>
      </c>
      <c r="J12" s="64"/>
      <c r="K12" s="74">
        <v>0</v>
      </c>
      <c r="L12" s="64"/>
      <c r="M12" s="74">
        <v>0</v>
      </c>
      <c r="N12" s="64"/>
      <c r="O12" s="74">
        <v>0</v>
      </c>
      <c r="P12" s="64"/>
      <c r="Q12" s="74">
        <v>1200000000</v>
      </c>
      <c r="R12" s="64"/>
      <c r="S12" s="74">
        <v>0</v>
      </c>
      <c r="T12" s="64"/>
      <c r="U12" s="74">
        <v>1200000000</v>
      </c>
    </row>
    <row r="13" spans="3:29" s="4" customFormat="1" x14ac:dyDescent="0.55000000000000004">
      <c r="C13" s="107" t="s">
        <v>13</v>
      </c>
      <c r="E13" s="76" t="s">
        <v>98</v>
      </c>
      <c r="F13" s="64"/>
      <c r="G13" s="77">
        <v>200000</v>
      </c>
      <c r="H13" s="64"/>
      <c r="I13" s="77">
        <v>3850</v>
      </c>
      <c r="J13" s="64"/>
      <c r="K13" s="77">
        <v>0</v>
      </c>
      <c r="L13" s="64"/>
      <c r="M13" s="77">
        <v>0</v>
      </c>
      <c r="N13" s="64"/>
      <c r="O13" s="77">
        <v>0</v>
      </c>
      <c r="P13" s="64"/>
      <c r="Q13" s="77">
        <v>770000000</v>
      </c>
      <c r="R13" s="64"/>
      <c r="S13" s="77">
        <v>0</v>
      </c>
      <c r="T13" s="64"/>
      <c r="U13" s="77">
        <v>770000000</v>
      </c>
    </row>
    <row r="14" spans="3:29" s="4" customFormat="1" x14ac:dyDescent="0.55000000000000004">
      <c r="C14" s="108" t="s">
        <v>26</v>
      </c>
      <c r="E14" s="64" t="s">
        <v>92</v>
      </c>
      <c r="F14" s="64"/>
      <c r="G14" s="74">
        <v>1610000</v>
      </c>
      <c r="H14" s="64"/>
      <c r="I14" s="74">
        <v>400</v>
      </c>
      <c r="J14" s="64"/>
      <c r="K14" s="74">
        <v>0</v>
      </c>
      <c r="L14" s="64"/>
      <c r="M14" s="74">
        <v>0</v>
      </c>
      <c r="N14" s="64"/>
      <c r="O14" s="74">
        <v>0</v>
      </c>
      <c r="P14" s="64"/>
      <c r="Q14" s="74">
        <v>644000000</v>
      </c>
      <c r="R14" s="64"/>
      <c r="S14" s="74">
        <v>0</v>
      </c>
      <c r="T14" s="64"/>
      <c r="U14" s="74">
        <v>644000000</v>
      </c>
    </row>
    <row r="15" spans="3:29" s="4" customFormat="1" x14ac:dyDescent="0.55000000000000004">
      <c r="C15" s="108" t="s">
        <v>93</v>
      </c>
      <c r="E15" s="64" t="s">
        <v>94</v>
      </c>
      <c r="F15" s="64"/>
      <c r="G15" s="74">
        <v>800000</v>
      </c>
      <c r="H15" s="64"/>
      <c r="I15" s="74">
        <v>800</v>
      </c>
      <c r="J15" s="64"/>
      <c r="K15" s="74">
        <v>0</v>
      </c>
      <c r="L15" s="64"/>
      <c r="M15" s="74">
        <v>0</v>
      </c>
      <c r="N15" s="64"/>
      <c r="O15" s="74">
        <v>0</v>
      </c>
      <c r="P15" s="64"/>
      <c r="Q15" s="74">
        <v>640000000</v>
      </c>
      <c r="R15" s="64"/>
      <c r="S15" s="74">
        <v>0</v>
      </c>
      <c r="T15" s="64"/>
      <c r="U15" s="74">
        <v>640000000</v>
      </c>
    </row>
    <row r="16" spans="3:29" s="4" customFormat="1" x14ac:dyDescent="0.55000000000000004">
      <c r="C16" s="107" t="s">
        <v>80</v>
      </c>
      <c r="E16" s="76" t="s">
        <v>81</v>
      </c>
      <c r="F16" s="64"/>
      <c r="G16" s="77">
        <v>80000</v>
      </c>
      <c r="H16" s="64"/>
      <c r="I16" s="77">
        <v>4500</v>
      </c>
      <c r="J16" s="64"/>
      <c r="K16" s="77">
        <v>0</v>
      </c>
      <c r="L16" s="64"/>
      <c r="M16" s="77">
        <v>0</v>
      </c>
      <c r="N16" s="64"/>
      <c r="O16" s="77">
        <v>0</v>
      </c>
      <c r="P16" s="64"/>
      <c r="Q16" s="77">
        <v>360000000</v>
      </c>
      <c r="R16" s="64"/>
      <c r="S16" s="77">
        <v>0</v>
      </c>
      <c r="T16" s="64"/>
      <c r="U16" s="77">
        <v>360000000</v>
      </c>
    </row>
    <row r="17" spans="3:21" s="4" customFormat="1" x14ac:dyDescent="0.55000000000000004">
      <c r="C17" s="108" t="s">
        <v>84</v>
      </c>
      <c r="E17" s="64" t="s">
        <v>85</v>
      </c>
      <c r="F17" s="64"/>
      <c r="G17" s="74">
        <v>320000</v>
      </c>
      <c r="H17" s="64"/>
      <c r="I17" s="74">
        <v>850</v>
      </c>
      <c r="J17" s="64"/>
      <c r="K17" s="74">
        <v>0</v>
      </c>
      <c r="L17" s="64"/>
      <c r="M17" s="74">
        <v>0</v>
      </c>
      <c r="N17" s="64"/>
      <c r="O17" s="74">
        <v>0</v>
      </c>
      <c r="P17" s="64"/>
      <c r="Q17" s="74">
        <v>272000000</v>
      </c>
      <c r="R17" s="64"/>
      <c r="S17" s="74">
        <v>0</v>
      </c>
      <c r="T17" s="64"/>
      <c r="U17" s="74">
        <v>272000000</v>
      </c>
    </row>
    <row r="18" spans="3:21" s="4" customFormat="1" x14ac:dyDescent="0.55000000000000004">
      <c r="C18" s="108" t="s">
        <v>17</v>
      </c>
      <c r="E18" s="64" t="s">
        <v>86</v>
      </c>
      <c r="F18" s="64"/>
      <c r="G18" s="74">
        <v>450000</v>
      </c>
      <c r="H18" s="64"/>
      <c r="I18" s="74">
        <v>600</v>
      </c>
      <c r="J18" s="64"/>
      <c r="K18" s="74">
        <v>0</v>
      </c>
      <c r="L18" s="64"/>
      <c r="M18" s="74">
        <v>0</v>
      </c>
      <c r="N18" s="64"/>
      <c r="O18" s="74">
        <v>0</v>
      </c>
      <c r="P18" s="64"/>
      <c r="Q18" s="74">
        <v>270000000</v>
      </c>
      <c r="R18" s="64"/>
      <c r="S18" s="74">
        <v>0</v>
      </c>
      <c r="T18" s="64"/>
      <c r="U18" s="74">
        <v>270000000</v>
      </c>
    </row>
    <row r="19" spans="3:21" s="4" customFormat="1" x14ac:dyDescent="0.55000000000000004">
      <c r="C19" s="107" t="s">
        <v>15</v>
      </c>
      <c r="E19" s="76" t="s">
        <v>91</v>
      </c>
      <c r="F19" s="64"/>
      <c r="G19" s="77">
        <v>539502</v>
      </c>
      <c r="H19" s="64"/>
      <c r="I19" s="77">
        <v>500</v>
      </c>
      <c r="J19" s="64"/>
      <c r="K19" s="77">
        <v>0</v>
      </c>
      <c r="L19" s="64"/>
      <c r="M19" s="77">
        <v>0</v>
      </c>
      <c r="N19" s="64"/>
      <c r="O19" s="77">
        <v>0</v>
      </c>
      <c r="P19" s="64"/>
      <c r="Q19" s="77">
        <v>269751000</v>
      </c>
      <c r="R19" s="64"/>
      <c r="S19" s="77">
        <v>15826783</v>
      </c>
      <c r="T19" s="64"/>
      <c r="U19" s="77">
        <v>253924217</v>
      </c>
    </row>
    <row r="20" spans="3:21" s="4" customFormat="1" ht="23.25" customHeight="1" x14ac:dyDescent="0.55000000000000004">
      <c r="C20" s="108" t="s">
        <v>100</v>
      </c>
      <c r="E20" s="64" t="s">
        <v>101</v>
      </c>
      <c r="F20" s="64"/>
      <c r="G20" s="74">
        <v>300000</v>
      </c>
      <c r="H20" s="64"/>
      <c r="I20" s="74">
        <v>630</v>
      </c>
      <c r="J20" s="64"/>
      <c r="K20" s="74">
        <v>0</v>
      </c>
      <c r="L20" s="64"/>
      <c r="M20" s="74">
        <v>0</v>
      </c>
      <c r="N20" s="64"/>
      <c r="O20" s="74">
        <v>0</v>
      </c>
      <c r="P20" s="64"/>
      <c r="Q20" s="74">
        <v>189000000</v>
      </c>
      <c r="R20" s="64"/>
      <c r="S20" s="74">
        <v>0</v>
      </c>
      <c r="T20" s="64"/>
      <c r="U20" s="74">
        <v>189000000</v>
      </c>
    </row>
    <row r="21" spans="3:21" s="4" customFormat="1" x14ac:dyDescent="0.55000000000000004">
      <c r="C21" s="107" t="s">
        <v>96</v>
      </c>
      <c r="E21" s="76" t="s">
        <v>97</v>
      </c>
      <c r="F21" s="64"/>
      <c r="G21" s="77">
        <v>1900000</v>
      </c>
      <c r="H21" s="64"/>
      <c r="I21" s="77">
        <v>66</v>
      </c>
      <c r="J21" s="64"/>
      <c r="K21" s="77">
        <v>0</v>
      </c>
      <c r="L21" s="64"/>
      <c r="M21" s="77">
        <v>0</v>
      </c>
      <c r="N21" s="64"/>
      <c r="O21" s="77">
        <v>0</v>
      </c>
      <c r="P21" s="64"/>
      <c r="Q21" s="77">
        <v>125400000</v>
      </c>
      <c r="R21" s="64"/>
      <c r="S21" s="77">
        <v>0</v>
      </c>
      <c r="T21" s="64"/>
      <c r="U21" s="77">
        <v>125400000</v>
      </c>
    </row>
    <row r="22" spans="3:21" s="4" customFormat="1" x14ac:dyDescent="0.55000000000000004">
      <c r="C22" s="108" t="s">
        <v>89</v>
      </c>
      <c r="E22" s="64" t="s">
        <v>90</v>
      </c>
      <c r="F22" s="64"/>
      <c r="G22" s="74">
        <v>740000</v>
      </c>
      <c r="H22" s="64"/>
      <c r="I22" s="74">
        <v>135</v>
      </c>
      <c r="J22" s="64"/>
      <c r="K22" s="74">
        <v>0</v>
      </c>
      <c r="L22" s="64"/>
      <c r="M22" s="74">
        <v>0</v>
      </c>
      <c r="N22" s="64"/>
      <c r="O22" s="74">
        <v>0</v>
      </c>
      <c r="P22" s="64"/>
      <c r="Q22" s="74">
        <v>99900000</v>
      </c>
      <c r="R22" s="64"/>
      <c r="S22" s="74">
        <v>0</v>
      </c>
      <c r="T22" s="64"/>
      <c r="U22" s="74">
        <v>99900000</v>
      </c>
    </row>
    <row r="23" spans="3:21" s="4" customFormat="1" ht="25.5" customHeight="1" x14ac:dyDescent="0.55000000000000004">
      <c r="C23" s="108" t="s">
        <v>109</v>
      </c>
      <c r="E23" s="64" t="s">
        <v>97</v>
      </c>
      <c r="F23" s="64"/>
      <c r="G23" s="74">
        <v>250000</v>
      </c>
      <c r="H23" s="64"/>
      <c r="I23" s="74">
        <v>280</v>
      </c>
      <c r="J23" s="64"/>
      <c r="K23" s="74">
        <v>0</v>
      </c>
      <c r="L23" s="64"/>
      <c r="M23" s="74">
        <v>0</v>
      </c>
      <c r="N23" s="64"/>
      <c r="O23" s="74">
        <v>0</v>
      </c>
      <c r="P23" s="64"/>
      <c r="Q23" s="74">
        <v>70000000</v>
      </c>
      <c r="R23" s="64"/>
      <c r="S23" s="74">
        <v>0</v>
      </c>
      <c r="T23" s="64"/>
      <c r="U23" s="74">
        <v>70000000</v>
      </c>
    </row>
    <row r="24" spans="3:21" s="4" customFormat="1" ht="25.5" customHeight="1" x14ac:dyDescent="0.55000000000000004">
      <c r="C24" s="108" t="s">
        <v>127</v>
      </c>
      <c r="E24" s="64" t="s">
        <v>97</v>
      </c>
      <c r="F24" s="64"/>
      <c r="G24" s="74">
        <v>950000</v>
      </c>
      <c r="H24" s="64"/>
      <c r="I24" s="74">
        <v>11</v>
      </c>
      <c r="J24" s="64"/>
      <c r="K24" s="74">
        <v>0</v>
      </c>
      <c r="L24" s="64"/>
      <c r="M24" s="74">
        <v>0</v>
      </c>
      <c r="N24" s="64"/>
      <c r="O24" s="74">
        <v>0</v>
      </c>
      <c r="P24" s="64"/>
      <c r="Q24" s="74">
        <v>10450000</v>
      </c>
      <c r="R24" s="64"/>
      <c r="S24" s="74">
        <v>0</v>
      </c>
      <c r="T24" s="64"/>
      <c r="U24" s="74">
        <v>10450000</v>
      </c>
    </row>
    <row r="25" spans="3:21" s="4" customFormat="1" x14ac:dyDescent="0.55000000000000004"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3:21" ht="21.75" thickBot="1" x14ac:dyDescent="0.6">
      <c r="C26" s="113" t="s">
        <v>144</v>
      </c>
      <c r="D26" s="63"/>
      <c r="E26" s="69"/>
      <c r="F26" s="69"/>
      <c r="G26" s="70">
        <f>SUM(G9:G25)</f>
        <v>9344502</v>
      </c>
      <c r="H26" s="69"/>
      <c r="I26" s="70">
        <f>SUM(I9:I25)</f>
        <v>40272</v>
      </c>
      <c r="J26" s="71"/>
      <c r="K26" s="70">
        <f>SUM(K9:K25)</f>
        <v>0</v>
      </c>
      <c r="L26" s="71"/>
      <c r="M26" s="70">
        <f>SUM(M9:M25)</f>
        <v>0</v>
      </c>
      <c r="N26" s="71"/>
      <c r="O26" s="70">
        <f>SUM(O9:O25)</f>
        <v>0</v>
      </c>
      <c r="P26" s="71"/>
      <c r="Q26" s="70">
        <f>SUM(Q9:Q25)</f>
        <v>10906501000</v>
      </c>
      <c r="R26" s="71"/>
      <c r="S26" s="70">
        <f>SUM(S9:S25)</f>
        <v>15826783</v>
      </c>
      <c r="T26" s="71"/>
      <c r="U26" s="70">
        <f>SUM(U9:U25)</f>
        <v>10890674217</v>
      </c>
    </row>
    <row r="27" spans="3:21" ht="21.75" thickTop="1" x14ac:dyDescent="0.55000000000000004"/>
    <row r="28" spans="3:21" ht="30" x14ac:dyDescent="0.75">
      <c r="K28" s="47">
        <v>11</v>
      </c>
    </row>
  </sheetData>
  <sortState xmlns:xlrd2="http://schemas.microsoft.com/office/spreadsheetml/2017/richdata2" ref="C9:U25">
    <sortCondition descending="1" ref="U9:U25"/>
  </sortState>
  <mergeCells count="16">
    <mergeCell ref="C2:U2"/>
    <mergeCell ref="C3:U3"/>
    <mergeCell ref="C4:U4"/>
    <mergeCell ref="S8"/>
    <mergeCell ref="U8"/>
    <mergeCell ref="Q7:U7"/>
    <mergeCell ref="K8"/>
    <mergeCell ref="M8"/>
    <mergeCell ref="O8"/>
    <mergeCell ref="K7:O7"/>
    <mergeCell ref="Q8"/>
    <mergeCell ref="C7:C8"/>
    <mergeCell ref="E8"/>
    <mergeCell ref="G8"/>
    <mergeCell ref="I8"/>
    <mergeCell ref="E7:I7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2"/>
  <sheetViews>
    <sheetView rightToLeft="1" view="pageBreakPreview" zoomScale="85" zoomScaleNormal="100" zoomScaleSheetLayoutView="85" workbookViewId="0">
      <selection activeCell="W90" sqref="W90"/>
    </sheetView>
  </sheetViews>
  <sheetFormatPr defaultRowHeight="21" x14ac:dyDescent="0.55000000000000004"/>
  <cols>
    <col min="1" max="1" width="5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0.710937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1" t="s">
        <v>159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2:28" ht="30" x14ac:dyDescent="0.55000000000000004">
      <c r="B3" s="141" t="s">
        <v>64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</row>
    <row r="4" spans="2:28" ht="30" x14ac:dyDescent="0.55000000000000004">
      <c r="B4" s="141" t="s">
        <v>274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2:28" ht="61.5" customHeight="1" x14ac:dyDescent="0.55000000000000004"/>
    <row r="6" spans="2:28" s="2" customFormat="1" ht="30" x14ac:dyDescent="0.55000000000000004">
      <c r="B6" s="12" t="s">
        <v>252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x14ac:dyDescent="0.55000000000000004">
      <c r="B8" s="140" t="s">
        <v>1</v>
      </c>
      <c r="D8" s="141" t="s">
        <v>66</v>
      </c>
      <c r="E8" s="141" t="s">
        <v>66</v>
      </c>
      <c r="F8" s="141" t="s">
        <v>66</v>
      </c>
      <c r="G8" s="141" t="s">
        <v>66</v>
      </c>
      <c r="H8" s="141" t="s">
        <v>66</v>
      </c>
      <c r="I8" s="141" t="s">
        <v>66</v>
      </c>
      <c r="J8" s="141" t="s">
        <v>66</v>
      </c>
      <c r="L8" s="141" t="s">
        <v>67</v>
      </c>
      <c r="M8" s="141" t="s">
        <v>67</v>
      </c>
      <c r="N8" s="141" t="s">
        <v>67</v>
      </c>
      <c r="O8" s="141" t="s">
        <v>67</v>
      </c>
      <c r="P8" s="141" t="s">
        <v>67</v>
      </c>
      <c r="Q8" s="141" t="s">
        <v>67</v>
      </c>
      <c r="R8" s="141" t="s">
        <v>67</v>
      </c>
    </row>
    <row r="9" spans="2:28" ht="73.5" customHeight="1" x14ac:dyDescent="0.65">
      <c r="B9" s="140" t="s">
        <v>1</v>
      </c>
      <c r="D9" s="144" t="s">
        <v>5</v>
      </c>
      <c r="E9" s="45"/>
      <c r="F9" s="144" t="s">
        <v>104</v>
      </c>
      <c r="G9" s="45"/>
      <c r="H9" s="144" t="s">
        <v>105</v>
      </c>
      <c r="I9" s="45"/>
      <c r="J9" s="144" t="s">
        <v>106</v>
      </c>
      <c r="K9" s="36"/>
      <c r="L9" s="144" t="s">
        <v>5</v>
      </c>
      <c r="M9" s="45"/>
      <c r="N9" s="144" t="s">
        <v>104</v>
      </c>
      <c r="O9" s="45"/>
      <c r="P9" s="144" t="s">
        <v>105</v>
      </c>
      <c r="Q9" s="45"/>
      <c r="R9" s="115" t="s">
        <v>106</v>
      </c>
    </row>
    <row r="10" spans="2:28" ht="21.75" customHeight="1" x14ac:dyDescent="0.55000000000000004">
      <c r="B10" s="106" t="s">
        <v>22</v>
      </c>
      <c r="D10" s="75">
        <v>354847</v>
      </c>
      <c r="E10" s="64"/>
      <c r="F10" s="75">
        <v>5668462061</v>
      </c>
      <c r="G10" s="64"/>
      <c r="H10" s="75">
        <v>4895970965</v>
      </c>
      <c r="I10" s="64"/>
      <c r="J10" s="75">
        <v>772491096</v>
      </c>
      <c r="K10" s="64"/>
      <c r="L10" s="75">
        <v>354847</v>
      </c>
      <c r="M10" s="64"/>
      <c r="N10" s="75">
        <v>5668462061</v>
      </c>
      <c r="O10" s="64"/>
      <c r="P10" s="75">
        <v>4586052833</v>
      </c>
      <c r="Q10" s="64"/>
      <c r="R10" s="75">
        <v>1082409228</v>
      </c>
    </row>
    <row r="11" spans="2:28" ht="21.75" customHeight="1" x14ac:dyDescent="0.55000000000000004">
      <c r="B11" s="107" t="s">
        <v>263</v>
      </c>
      <c r="D11" s="77">
        <v>150000</v>
      </c>
      <c r="E11" s="64"/>
      <c r="F11" s="77">
        <v>3521919150</v>
      </c>
      <c r="G11" s="64"/>
      <c r="H11" s="77">
        <v>3274400700</v>
      </c>
      <c r="I11" s="64"/>
      <c r="J11" s="77">
        <v>247518450</v>
      </c>
      <c r="K11" s="64"/>
      <c r="L11" s="77">
        <v>150000</v>
      </c>
      <c r="M11" s="64"/>
      <c r="N11" s="77">
        <v>3521919150</v>
      </c>
      <c r="O11" s="64"/>
      <c r="P11" s="77">
        <v>3002773939</v>
      </c>
      <c r="Q11" s="64"/>
      <c r="R11" s="77">
        <v>519145211</v>
      </c>
    </row>
    <row r="12" spans="2:28" ht="21.75" customHeight="1" x14ac:dyDescent="0.55000000000000004">
      <c r="B12" s="107" t="s">
        <v>115</v>
      </c>
      <c r="D12" s="77">
        <v>107000</v>
      </c>
      <c r="E12" s="64"/>
      <c r="F12" s="77">
        <v>3456808875</v>
      </c>
      <c r="G12" s="64"/>
      <c r="H12" s="77">
        <v>3127082490</v>
      </c>
      <c r="I12" s="64"/>
      <c r="J12" s="77">
        <v>329726385</v>
      </c>
      <c r="K12" s="64"/>
      <c r="L12" s="77">
        <v>107000</v>
      </c>
      <c r="M12" s="64"/>
      <c r="N12" s="77">
        <v>3456808875</v>
      </c>
      <c r="O12" s="64"/>
      <c r="P12" s="77">
        <v>3035353576</v>
      </c>
      <c r="Q12" s="64"/>
      <c r="R12" s="77">
        <v>421455299</v>
      </c>
    </row>
    <row r="13" spans="2:28" ht="21.75" customHeight="1" x14ac:dyDescent="0.55000000000000004">
      <c r="B13" s="108" t="s">
        <v>271</v>
      </c>
      <c r="D13" s="74">
        <v>17300</v>
      </c>
      <c r="E13" s="64"/>
      <c r="F13" s="74">
        <v>9819083968</v>
      </c>
      <c r="G13" s="64"/>
      <c r="H13" s="74">
        <v>9584302486</v>
      </c>
      <c r="I13" s="64"/>
      <c r="J13" s="74">
        <v>234781482</v>
      </c>
      <c r="K13" s="64"/>
      <c r="L13" s="74">
        <v>17300</v>
      </c>
      <c r="M13" s="64"/>
      <c r="N13" s="74">
        <v>9819083968</v>
      </c>
      <c r="O13" s="64"/>
      <c r="P13" s="74">
        <v>9477284165</v>
      </c>
      <c r="Q13" s="64"/>
      <c r="R13" s="74">
        <v>341799803</v>
      </c>
    </row>
    <row r="14" spans="2:28" ht="21.75" customHeight="1" x14ac:dyDescent="0.55000000000000004">
      <c r="B14" s="108" t="s">
        <v>168</v>
      </c>
      <c r="D14" s="74">
        <v>13000</v>
      </c>
      <c r="E14" s="64"/>
      <c r="F14" s="74">
        <v>7622598153</v>
      </c>
      <c r="G14" s="64"/>
      <c r="H14" s="74">
        <v>7513583933</v>
      </c>
      <c r="I14" s="64"/>
      <c r="J14" s="74">
        <v>109014220</v>
      </c>
      <c r="K14" s="64"/>
      <c r="L14" s="74">
        <v>13000</v>
      </c>
      <c r="M14" s="64"/>
      <c r="N14" s="74">
        <v>7622598153</v>
      </c>
      <c r="O14" s="64"/>
      <c r="P14" s="74">
        <v>7417799381</v>
      </c>
      <c r="Q14" s="64"/>
      <c r="R14" s="74">
        <v>204798772</v>
      </c>
    </row>
    <row r="15" spans="2:28" ht="21.75" customHeight="1" x14ac:dyDescent="0.55000000000000004">
      <c r="B15" s="108" t="s">
        <v>264</v>
      </c>
      <c r="D15" s="74">
        <v>38763</v>
      </c>
      <c r="E15" s="64"/>
      <c r="F15" s="74">
        <v>2638696023</v>
      </c>
      <c r="G15" s="64"/>
      <c r="H15" s="74">
        <v>2672219176</v>
      </c>
      <c r="I15" s="64"/>
      <c r="J15" s="74">
        <v>-33523152</v>
      </c>
      <c r="K15" s="64"/>
      <c r="L15" s="74">
        <v>38763</v>
      </c>
      <c r="M15" s="64"/>
      <c r="N15" s="74">
        <v>2638696023</v>
      </c>
      <c r="O15" s="64"/>
      <c r="P15" s="74">
        <v>2492175952</v>
      </c>
      <c r="Q15" s="64"/>
      <c r="R15" s="74">
        <v>146520071</v>
      </c>
    </row>
    <row r="16" spans="2:28" ht="21.75" customHeight="1" x14ac:dyDescent="0.55000000000000004">
      <c r="B16" s="108" t="s">
        <v>164</v>
      </c>
      <c r="D16" s="74">
        <v>10501</v>
      </c>
      <c r="E16" s="64"/>
      <c r="F16" s="74">
        <v>6068582879</v>
      </c>
      <c r="G16" s="64"/>
      <c r="H16" s="74">
        <v>5965884501</v>
      </c>
      <c r="I16" s="64"/>
      <c r="J16" s="74">
        <v>102698378</v>
      </c>
      <c r="K16" s="64"/>
      <c r="L16" s="74">
        <v>10501</v>
      </c>
      <c r="M16" s="64"/>
      <c r="N16" s="74">
        <v>6068582879</v>
      </c>
      <c r="O16" s="64"/>
      <c r="P16" s="74">
        <v>5936136753</v>
      </c>
      <c r="Q16" s="64"/>
      <c r="R16" s="74">
        <v>132446126</v>
      </c>
    </row>
    <row r="17" spans="2:18" ht="21.75" customHeight="1" x14ac:dyDescent="0.55000000000000004">
      <c r="B17" s="108" t="s">
        <v>270</v>
      </c>
      <c r="D17" s="74">
        <v>10360</v>
      </c>
      <c r="E17" s="64"/>
      <c r="F17" s="74">
        <v>5767091725</v>
      </c>
      <c r="G17" s="64"/>
      <c r="H17" s="74">
        <v>5752512137</v>
      </c>
      <c r="I17" s="64"/>
      <c r="J17" s="74">
        <v>14579588</v>
      </c>
      <c r="K17" s="64"/>
      <c r="L17" s="74">
        <v>10360</v>
      </c>
      <c r="M17" s="64"/>
      <c r="N17" s="74">
        <v>5767091725</v>
      </c>
      <c r="O17" s="64"/>
      <c r="P17" s="74">
        <v>5679617596</v>
      </c>
      <c r="Q17" s="64"/>
      <c r="R17" s="74">
        <v>87474129</v>
      </c>
    </row>
    <row r="18" spans="2:18" ht="21.75" customHeight="1" x14ac:dyDescent="0.55000000000000004">
      <c r="B18" s="108" t="s">
        <v>279</v>
      </c>
      <c r="D18" s="74">
        <v>8820</v>
      </c>
      <c r="E18" s="64"/>
      <c r="F18" s="74">
        <v>8540621731</v>
      </c>
      <c r="G18" s="64"/>
      <c r="H18" s="74">
        <v>8483511539</v>
      </c>
      <c r="I18" s="64"/>
      <c r="J18" s="74">
        <v>57110192</v>
      </c>
      <c r="K18" s="64"/>
      <c r="L18" s="74">
        <v>8820</v>
      </c>
      <c r="M18" s="64"/>
      <c r="N18" s="74">
        <v>8540621731</v>
      </c>
      <c r="O18" s="64"/>
      <c r="P18" s="74">
        <v>8483511539</v>
      </c>
      <c r="Q18" s="64"/>
      <c r="R18" s="74">
        <v>57110192</v>
      </c>
    </row>
    <row r="19" spans="2:18" ht="21.75" customHeight="1" x14ac:dyDescent="0.55000000000000004">
      <c r="B19" s="108" t="s">
        <v>276</v>
      </c>
      <c r="D19" s="74">
        <v>6170</v>
      </c>
      <c r="E19" s="64"/>
      <c r="F19" s="74">
        <v>5742858718</v>
      </c>
      <c r="G19" s="64"/>
      <c r="H19" s="74">
        <v>5687308487</v>
      </c>
      <c r="I19" s="64"/>
      <c r="J19" s="74">
        <v>55550231</v>
      </c>
      <c r="K19" s="64"/>
      <c r="L19" s="74">
        <v>6170</v>
      </c>
      <c r="M19" s="64"/>
      <c r="N19" s="74">
        <v>5742858718</v>
      </c>
      <c r="O19" s="64"/>
      <c r="P19" s="74">
        <v>5687308487</v>
      </c>
      <c r="Q19" s="64"/>
      <c r="R19" s="74">
        <v>55550231</v>
      </c>
    </row>
    <row r="20" spans="2:18" ht="21" customHeight="1" x14ac:dyDescent="0.55000000000000004">
      <c r="B20" s="108" t="s">
        <v>17</v>
      </c>
      <c r="D20" s="74">
        <v>40327</v>
      </c>
      <c r="E20" s="64"/>
      <c r="F20" s="74">
        <v>480242911</v>
      </c>
      <c r="G20" s="64"/>
      <c r="H20" s="74">
        <v>438151504</v>
      </c>
      <c r="I20" s="64"/>
      <c r="J20" s="74">
        <v>42091407</v>
      </c>
      <c r="K20" s="64"/>
      <c r="L20" s="74">
        <v>40327</v>
      </c>
      <c r="M20" s="64"/>
      <c r="N20" s="74">
        <v>480242911</v>
      </c>
      <c r="O20" s="64"/>
      <c r="P20" s="74">
        <v>450879977</v>
      </c>
      <c r="Q20" s="64"/>
      <c r="R20" s="74">
        <v>29362934</v>
      </c>
    </row>
    <row r="21" spans="2:18" ht="21" customHeight="1" x14ac:dyDescent="0.55000000000000004">
      <c r="B21" s="108" t="s">
        <v>18</v>
      </c>
      <c r="D21" s="74">
        <v>24261</v>
      </c>
      <c r="E21" s="122"/>
      <c r="F21" s="74">
        <v>85276463</v>
      </c>
      <c r="G21" s="122"/>
      <c r="H21" s="74">
        <v>70107092</v>
      </c>
      <c r="I21" s="122"/>
      <c r="J21" s="74">
        <v>15169371</v>
      </c>
      <c r="K21" s="122"/>
      <c r="L21" s="74">
        <v>24261</v>
      </c>
      <c r="M21" s="122"/>
      <c r="N21" s="74">
        <v>85276463</v>
      </c>
      <c r="O21" s="122"/>
      <c r="P21" s="74">
        <v>80935327</v>
      </c>
      <c r="Q21" s="122"/>
      <c r="R21" s="74">
        <v>4341136</v>
      </c>
    </row>
    <row r="22" spans="2:18" ht="21" customHeight="1" x14ac:dyDescent="0.55000000000000004">
      <c r="B22" s="108" t="s">
        <v>28</v>
      </c>
      <c r="D22" s="74">
        <v>0</v>
      </c>
      <c r="E22" s="122"/>
      <c r="F22" s="74">
        <v>0</v>
      </c>
      <c r="G22" s="122"/>
      <c r="H22" s="74">
        <v>8188905</v>
      </c>
      <c r="I22" s="122"/>
      <c r="J22" s="74">
        <v>-8188905</v>
      </c>
      <c r="K22" s="122"/>
      <c r="L22" s="74">
        <v>0</v>
      </c>
      <c r="M22" s="122"/>
      <c r="N22" s="74">
        <v>0</v>
      </c>
      <c r="O22" s="122"/>
      <c r="P22" s="74">
        <v>0</v>
      </c>
      <c r="Q22" s="122"/>
      <c r="R22" s="74">
        <v>0</v>
      </c>
    </row>
    <row r="23" spans="2:18" ht="21" customHeight="1" x14ac:dyDescent="0.55000000000000004">
      <c r="B23" s="108" t="s">
        <v>15</v>
      </c>
      <c r="D23" s="74">
        <v>0</v>
      </c>
      <c r="E23" s="122"/>
      <c r="F23" s="74">
        <v>0</v>
      </c>
      <c r="G23" s="122"/>
      <c r="H23" s="74">
        <v>198808</v>
      </c>
      <c r="I23" s="122"/>
      <c r="J23" s="74">
        <v>-198808</v>
      </c>
      <c r="K23" s="122"/>
      <c r="L23" s="74">
        <v>0</v>
      </c>
      <c r="M23" s="122"/>
      <c r="N23" s="74">
        <v>0</v>
      </c>
      <c r="O23" s="122"/>
      <c r="P23" s="74">
        <v>0</v>
      </c>
      <c r="Q23" s="122"/>
      <c r="R23" s="74">
        <v>0</v>
      </c>
    </row>
    <row r="24" spans="2:18" ht="21" customHeight="1" x14ac:dyDescent="0.55000000000000004">
      <c r="B24" s="108" t="s">
        <v>265</v>
      </c>
      <c r="D24" s="74">
        <v>0</v>
      </c>
      <c r="E24" s="122"/>
      <c r="F24" s="74">
        <v>0</v>
      </c>
      <c r="G24" s="122"/>
      <c r="H24" s="74">
        <v>-1476896</v>
      </c>
      <c r="I24" s="122"/>
      <c r="J24" s="74">
        <v>1476896</v>
      </c>
      <c r="K24" s="122"/>
      <c r="L24" s="74">
        <v>0</v>
      </c>
      <c r="M24" s="122"/>
      <c r="N24" s="74">
        <v>0</v>
      </c>
      <c r="O24" s="122"/>
      <c r="P24" s="74">
        <v>0</v>
      </c>
      <c r="Q24" s="122"/>
      <c r="R24" s="74">
        <v>0</v>
      </c>
    </row>
    <row r="25" spans="2:18" ht="21" customHeight="1" x14ac:dyDescent="0.55000000000000004">
      <c r="B25" s="108" t="s">
        <v>170</v>
      </c>
      <c r="D25" s="74">
        <v>5000</v>
      </c>
      <c r="E25" s="122"/>
      <c r="F25" s="74">
        <v>2851383093</v>
      </c>
      <c r="G25" s="122"/>
      <c r="H25" s="74">
        <v>2855517468</v>
      </c>
      <c r="I25" s="122"/>
      <c r="J25" s="74">
        <v>-4134374</v>
      </c>
      <c r="K25" s="122"/>
      <c r="L25" s="74">
        <v>5000</v>
      </c>
      <c r="M25" s="122"/>
      <c r="N25" s="74">
        <v>2851383093</v>
      </c>
      <c r="O25" s="122"/>
      <c r="P25" s="74">
        <v>2855517468</v>
      </c>
      <c r="Q25" s="122"/>
      <c r="R25" s="74">
        <v>-4134374</v>
      </c>
    </row>
    <row r="26" spans="2:18" ht="21.75" customHeight="1" x14ac:dyDescent="0.55000000000000004">
      <c r="B26" s="108" t="s">
        <v>174</v>
      </c>
      <c r="D26" s="74">
        <v>0</v>
      </c>
      <c r="E26" s="64"/>
      <c r="F26" s="74">
        <v>0</v>
      </c>
      <c r="G26" s="64"/>
      <c r="H26" s="74">
        <v>0</v>
      </c>
      <c r="I26" s="64"/>
      <c r="J26" s="74">
        <v>0</v>
      </c>
      <c r="K26" s="64"/>
      <c r="L26" s="74">
        <v>61000</v>
      </c>
      <c r="M26" s="64"/>
      <c r="N26" s="74">
        <v>57939496562</v>
      </c>
      <c r="O26" s="64"/>
      <c r="P26" s="74">
        <v>58008012044</v>
      </c>
      <c r="Q26" s="64"/>
      <c r="R26" s="74">
        <v>-68515481</v>
      </c>
    </row>
    <row r="27" spans="2:18" ht="21.75" customHeight="1" x14ac:dyDescent="0.55000000000000004">
      <c r="B27" s="107" t="s">
        <v>23</v>
      </c>
      <c r="D27" s="77">
        <v>206830</v>
      </c>
      <c r="E27" s="64"/>
      <c r="F27" s="77">
        <v>4424498259</v>
      </c>
      <c r="G27" s="64"/>
      <c r="H27" s="77">
        <v>3889939919</v>
      </c>
      <c r="I27" s="64"/>
      <c r="J27" s="77">
        <v>534558340</v>
      </c>
      <c r="K27" s="64"/>
      <c r="L27" s="77">
        <v>206830</v>
      </c>
      <c r="M27" s="64"/>
      <c r="N27" s="77">
        <v>4424498259</v>
      </c>
      <c r="O27" s="64"/>
      <c r="P27" s="77">
        <v>4959602747</v>
      </c>
      <c r="Q27" s="64"/>
      <c r="R27" s="77">
        <v>-535104487</v>
      </c>
    </row>
    <row r="28" spans="2:18" ht="21.75" customHeight="1" x14ac:dyDescent="0.55000000000000004">
      <c r="B28" s="108" t="s">
        <v>84</v>
      </c>
      <c r="D28" s="74">
        <v>421288</v>
      </c>
      <c r="E28" s="64"/>
      <c r="F28" s="74">
        <v>6646059808</v>
      </c>
      <c r="G28" s="64"/>
      <c r="H28" s="74">
        <v>6608666188</v>
      </c>
      <c r="I28" s="64"/>
      <c r="J28" s="74">
        <v>37393620</v>
      </c>
      <c r="K28" s="64"/>
      <c r="L28" s="74">
        <v>421288</v>
      </c>
      <c r="M28" s="64"/>
      <c r="N28" s="74">
        <v>6646059808</v>
      </c>
      <c r="O28" s="64"/>
      <c r="P28" s="74">
        <v>7589914812</v>
      </c>
      <c r="Q28" s="64"/>
      <c r="R28" s="74">
        <v>-943855003</v>
      </c>
    </row>
    <row r="29" spans="2:18" ht="21.75" customHeight="1" x14ac:dyDescent="0.55000000000000004">
      <c r="B29" s="108" t="s">
        <v>27</v>
      </c>
      <c r="D29" s="74">
        <v>250368</v>
      </c>
      <c r="E29" s="64"/>
      <c r="F29" s="74">
        <v>7130363592</v>
      </c>
      <c r="G29" s="64"/>
      <c r="H29" s="74">
        <v>4962633509</v>
      </c>
      <c r="I29" s="64"/>
      <c r="J29" s="74">
        <v>2167730083</v>
      </c>
      <c r="K29" s="64"/>
      <c r="L29" s="74">
        <v>250368</v>
      </c>
      <c r="M29" s="64"/>
      <c r="N29" s="74">
        <v>7130363592</v>
      </c>
      <c r="O29" s="64"/>
      <c r="P29" s="74">
        <v>9728482333</v>
      </c>
      <c r="Q29" s="64"/>
      <c r="R29" s="74">
        <v>-2598118740</v>
      </c>
    </row>
    <row r="30" spans="2:18" ht="42.75" thickBot="1" x14ac:dyDescent="0.6">
      <c r="B30" s="42" t="s">
        <v>144</v>
      </c>
      <c r="D30" s="68">
        <f>SUM(D10:D29)</f>
        <v>1664835</v>
      </c>
      <c r="E30" s="64"/>
      <c r="F30" s="68">
        <f>SUM(F10:F29)</f>
        <v>80464547409</v>
      </c>
      <c r="G30" s="64"/>
      <c r="H30" s="68">
        <f>SUM(H10:H29)</f>
        <v>75788702911</v>
      </c>
      <c r="I30" s="64"/>
      <c r="J30" s="68">
        <f>SUM(J10:J29)</f>
        <v>4675844500</v>
      </c>
      <c r="K30" s="64"/>
      <c r="L30" s="68">
        <f>SUM(L10:L29)</f>
        <v>1725835</v>
      </c>
      <c r="M30" s="64"/>
      <c r="N30" s="68">
        <f>SUM(N10:N29)</f>
        <v>138404043971</v>
      </c>
      <c r="O30" s="64"/>
      <c r="P30" s="68">
        <f>SUM(P10:P29)</f>
        <v>139471358929</v>
      </c>
      <c r="Q30" s="64"/>
      <c r="R30" s="68">
        <f>SUM(R10:R29)</f>
        <v>-1067314953</v>
      </c>
    </row>
    <row r="31" spans="2:18" ht="21.75" thickTop="1" x14ac:dyDescent="0.55000000000000004"/>
    <row r="32" spans="2:18" ht="30" x14ac:dyDescent="0.75">
      <c r="J32" s="53">
        <v>12</v>
      </c>
    </row>
  </sheetData>
  <sortState xmlns:xlrd2="http://schemas.microsoft.com/office/spreadsheetml/2017/richdata2" ref="B10:R29">
    <sortCondition descending="1" ref="R10:R29"/>
  </sortState>
  <mergeCells count="13">
    <mergeCell ref="B2:R2"/>
    <mergeCell ref="B3:R3"/>
    <mergeCell ref="B4:R4"/>
    <mergeCell ref="L9"/>
    <mergeCell ref="N9"/>
    <mergeCell ref="P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03"/>
  <sheetViews>
    <sheetView rightToLeft="1" view="pageBreakPreview" zoomScale="85" zoomScaleNormal="100" zoomScaleSheetLayoutView="85" workbookViewId="0">
      <selection activeCell="W90" sqref="W90"/>
    </sheetView>
  </sheetViews>
  <sheetFormatPr defaultRowHeight="21" x14ac:dyDescent="0.55000000000000004"/>
  <cols>
    <col min="1" max="1" width="6" style="2" customWidth="1"/>
    <col min="2" max="2" width="28.85546875" style="2" bestFit="1" customWidth="1"/>
    <col min="3" max="3" width="1" style="2" customWidth="1"/>
    <col min="4" max="4" width="12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9" t="s">
        <v>159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2:28" ht="30" x14ac:dyDescent="0.55000000000000004">
      <c r="B3" s="139" t="s">
        <v>64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</row>
    <row r="4" spans="2:28" ht="30" x14ac:dyDescent="0.55000000000000004">
      <c r="B4" s="139" t="s">
        <v>274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6" spans="2:28" ht="30" x14ac:dyDescent="0.55000000000000004">
      <c r="B6" s="12" t="s">
        <v>253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55000000000000004">
      <c r="B8" s="159" t="s">
        <v>1</v>
      </c>
      <c r="D8" s="139" t="s">
        <v>66</v>
      </c>
      <c r="E8" s="139" t="s">
        <v>66</v>
      </c>
      <c r="F8" s="139" t="s">
        <v>66</v>
      </c>
      <c r="G8" s="139" t="s">
        <v>66</v>
      </c>
      <c r="H8" s="139" t="s">
        <v>66</v>
      </c>
      <c r="I8" s="139" t="s">
        <v>66</v>
      </c>
      <c r="J8" s="139" t="s">
        <v>66</v>
      </c>
      <c r="L8" s="139" t="s">
        <v>67</v>
      </c>
      <c r="M8" s="139" t="s">
        <v>67</v>
      </c>
      <c r="N8" s="139" t="s">
        <v>67</v>
      </c>
      <c r="O8" s="139" t="s">
        <v>67</v>
      </c>
      <c r="P8" s="139" t="s">
        <v>67</v>
      </c>
      <c r="Q8" s="139" t="s">
        <v>67</v>
      </c>
      <c r="R8" s="139" t="s">
        <v>67</v>
      </c>
    </row>
    <row r="9" spans="2:28" s="4" customFormat="1" ht="63" customHeight="1" x14ac:dyDescent="0.55000000000000004">
      <c r="B9" s="159" t="s">
        <v>1</v>
      </c>
      <c r="D9" s="142" t="s">
        <v>5</v>
      </c>
      <c r="E9" s="41"/>
      <c r="F9" s="142" t="s">
        <v>104</v>
      </c>
      <c r="G9" s="41"/>
      <c r="H9" s="142" t="s">
        <v>105</v>
      </c>
      <c r="I9" s="41"/>
      <c r="J9" s="142" t="s">
        <v>107</v>
      </c>
      <c r="L9" s="142" t="s">
        <v>5</v>
      </c>
      <c r="M9" s="41"/>
      <c r="N9" s="142" t="s">
        <v>104</v>
      </c>
      <c r="O9" s="41"/>
      <c r="P9" s="142" t="s">
        <v>105</v>
      </c>
      <c r="Q9" s="41"/>
      <c r="R9" s="142" t="s">
        <v>107</v>
      </c>
    </row>
    <row r="10" spans="2:28" x14ac:dyDescent="0.55000000000000004">
      <c r="B10" s="109" t="s">
        <v>24</v>
      </c>
      <c r="D10" s="78">
        <v>0</v>
      </c>
      <c r="E10" s="71"/>
      <c r="F10" s="78">
        <v>0</v>
      </c>
      <c r="G10" s="71"/>
      <c r="H10" s="78">
        <v>0</v>
      </c>
      <c r="I10" s="71"/>
      <c r="J10" s="78">
        <v>0</v>
      </c>
      <c r="K10" s="71"/>
      <c r="L10" s="78">
        <v>677605</v>
      </c>
      <c r="M10" s="71"/>
      <c r="N10" s="78">
        <v>21341710082</v>
      </c>
      <c r="O10" s="71"/>
      <c r="P10" s="78">
        <v>14468359904</v>
      </c>
      <c r="Q10" s="71"/>
      <c r="R10" s="78">
        <v>6873350178</v>
      </c>
    </row>
    <row r="11" spans="2:28" x14ac:dyDescent="0.55000000000000004">
      <c r="B11" s="110" t="s">
        <v>119</v>
      </c>
      <c r="D11" s="79">
        <v>0</v>
      </c>
      <c r="E11" s="71"/>
      <c r="F11" s="79">
        <v>0</v>
      </c>
      <c r="G11" s="71"/>
      <c r="H11" s="79">
        <v>0</v>
      </c>
      <c r="I11" s="71"/>
      <c r="J11" s="79">
        <v>0</v>
      </c>
      <c r="K11" s="71"/>
      <c r="L11" s="79">
        <v>125910</v>
      </c>
      <c r="M11" s="71"/>
      <c r="N11" s="79">
        <v>15652989663</v>
      </c>
      <c r="O11" s="71"/>
      <c r="P11" s="79">
        <v>9433038585</v>
      </c>
      <c r="Q11" s="71"/>
      <c r="R11" s="79">
        <v>6219951078</v>
      </c>
    </row>
    <row r="12" spans="2:28" x14ac:dyDescent="0.55000000000000004">
      <c r="B12" s="110" t="s">
        <v>14</v>
      </c>
      <c r="D12" s="79">
        <v>0</v>
      </c>
      <c r="E12" s="71"/>
      <c r="F12" s="79">
        <v>0</v>
      </c>
      <c r="G12" s="71"/>
      <c r="H12" s="79">
        <v>0</v>
      </c>
      <c r="I12" s="71"/>
      <c r="J12" s="79">
        <v>0</v>
      </c>
      <c r="K12" s="71"/>
      <c r="L12" s="79">
        <v>120000</v>
      </c>
      <c r="M12" s="71"/>
      <c r="N12" s="79">
        <v>15251907971</v>
      </c>
      <c r="O12" s="71"/>
      <c r="P12" s="79">
        <v>9704997864</v>
      </c>
      <c r="Q12" s="71"/>
      <c r="R12" s="79">
        <v>5546910107</v>
      </c>
    </row>
    <row r="13" spans="2:28" x14ac:dyDescent="0.55000000000000004">
      <c r="B13" s="110" t="s">
        <v>16</v>
      </c>
      <c r="D13" s="79">
        <v>0</v>
      </c>
      <c r="E13" s="71"/>
      <c r="F13" s="79">
        <v>0</v>
      </c>
      <c r="G13" s="71"/>
      <c r="H13" s="79">
        <v>0</v>
      </c>
      <c r="I13" s="71"/>
      <c r="J13" s="79">
        <v>0</v>
      </c>
      <c r="K13" s="71"/>
      <c r="L13" s="79">
        <v>650802</v>
      </c>
      <c r="M13" s="71"/>
      <c r="N13" s="79">
        <v>9930230921</v>
      </c>
      <c r="O13" s="71"/>
      <c r="P13" s="79">
        <v>4970128039</v>
      </c>
      <c r="Q13" s="71"/>
      <c r="R13" s="79">
        <v>4960102882</v>
      </c>
    </row>
    <row r="14" spans="2:28" x14ac:dyDescent="0.55000000000000004">
      <c r="B14" s="110" t="s">
        <v>87</v>
      </c>
      <c r="D14" s="79">
        <v>0</v>
      </c>
      <c r="E14" s="71"/>
      <c r="F14" s="79">
        <v>0</v>
      </c>
      <c r="G14" s="71"/>
      <c r="H14" s="79">
        <v>0</v>
      </c>
      <c r="I14" s="71"/>
      <c r="J14" s="79">
        <v>0</v>
      </c>
      <c r="K14" s="71"/>
      <c r="L14" s="79">
        <v>340000</v>
      </c>
      <c r="M14" s="71"/>
      <c r="N14" s="79">
        <v>17721432961</v>
      </c>
      <c r="O14" s="71"/>
      <c r="P14" s="79">
        <v>13532654188</v>
      </c>
      <c r="Q14" s="71"/>
      <c r="R14" s="79">
        <v>4188778773</v>
      </c>
    </row>
    <row r="15" spans="2:28" x14ac:dyDescent="0.55000000000000004">
      <c r="B15" s="110" t="s">
        <v>108</v>
      </c>
      <c r="D15" s="79">
        <v>0</v>
      </c>
      <c r="E15" s="71"/>
      <c r="F15" s="79">
        <v>0</v>
      </c>
      <c r="G15" s="71"/>
      <c r="H15" s="79">
        <v>0</v>
      </c>
      <c r="I15" s="71"/>
      <c r="J15" s="79">
        <v>0</v>
      </c>
      <c r="K15" s="71"/>
      <c r="L15" s="79">
        <v>503560</v>
      </c>
      <c r="M15" s="71"/>
      <c r="N15" s="79">
        <v>15046948419</v>
      </c>
      <c r="O15" s="71"/>
      <c r="P15" s="79">
        <v>11199486592</v>
      </c>
      <c r="Q15" s="71"/>
      <c r="R15" s="79">
        <v>3847461827</v>
      </c>
    </row>
    <row r="16" spans="2:28" x14ac:dyDescent="0.55000000000000004">
      <c r="B16" s="110" t="s">
        <v>120</v>
      </c>
      <c r="D16" s="79">
        <v>0</v>
      </c>
      <c r="E16" s="71"/>
      <c r="F16" s="79">
        <v>0</v>
      </c>
      <c r="G16" s="71"/>
      <c r="H16" s="79">
        <v>0</v>
      </c>
      <c r="I16" s="71"/>
      <c r="J16" s="79">
        <v>0</v>
      </c>
      <c r="K16" s="71"/>
      <c r="L16" s="79">
        <v>600316</v>
      </c>
      <c r="M16" s="71"/>
      <c r="N16" s="79">
        <v>23310951158</v>
      </c>
      <c r="O16" s="71"/>
      <c r="P16" s="79">
        <v>19918942986</v>
      </c>
      <c r="Q16" s="71"/>
      <c r="R16" s="79">
        <v>3392008172</v>
      </c>
    </row>
    <row r="17" spans="2:18" x14ac:dyDescent="0.55000000000000004">
      <c r="B17" s="110" t="s">
        <v>121</v>
      </c>
      <c r="D17" s="79">
        <v>0</v>
      </c>
      <c r="E17" s="71"/>
      <c r="F17" s="79">
        <v>0</v>
      </c>
      <c r="G17" s="71"/>
      <c r="H17" s="79">
        <v>0</v>
      </c>
      <c r="I17" s="71"/>
      <c r="J17" s="79">
        <v>0</v>
      </c>
      <c r="K17" s="71"/>
      <c r="L17" s="79">
        <v>97000</v>
      </c>
      <c r="M17" s="71"/>
      <c r="N17" s="79">
        <v>13176844683</v>
      </c>
      <c r="O17" s="71"/>
      <c r="P17" s="79">
        <v>10051807852</v>
      </c>
      <c r="Q17" s="71"/>
      <c r="R17" s="79">
        <v>3125036831</v>
      </c>
    </row>
    <row r="18" spans="2:18" x14ac:dyDescent="0.55000000000000004">
      <c r="B18" s="110" t="s">
        <v>235</v>
      </c>
      <c r="D18" s="79">
        <v>0</v>
      </c>
      <c r="E18" s="71"/>
      <c r="F18" s="79">
        <v>0</v>
      </c>
      <c r="G18" s="71"/>
      <c r="H18" s="79">
        <v>0</v>
      </c>
      <c r="I18" s="71"/>
      <c r="J18" s="79">
        <v>0</v>
      </c>
      <c r="K18" s="71"/>
      <c r="L18" s="79">
        <v>70000</v>
      </c>
      <c r="M18" s="71"/>
      <c r="N18" s="79">
        <v>51858091959</v>
      </c>
      <c r="O18" s="71"/>
      <c r="P18" s="79">
        <v>48753721786</v>
      </c>
      <c r="Q18" s="71"/>
      <c r="R18" s="79">
        <v>3104370173</v>
      </c>
    </row>
    <row r="19" spans="2:18" x14ac:dyDescent="0.55000000000000004">
      <c r="B19" s="110" t="s">
        <v>114</v>
      </c>
      <c r="D19" s="79">
        <v>0</v>
      </c>
      <c r="E19" s="71"/>
      <c r="F19" s="79">
        <v>0</v>
      </c>
      <c r="G19" s="71"/>
      <c r="H19" s="79">
        <v>0</v>
      </c>
      <c r="I19" s="71"/>
      <c r="J19" s="79">
        <v>0</v>
      </c>
      <c r="K19" s="71"/>
      <c r="L19" s="79">
        <v>250013</v>
      </c>
      <c r="M19" s="71"/>
      <c r="N19" s="79">
        <v>11784614607</v>
      </c>
      <c r="O19" s="71"/>
      <c r="P19" s="79">
        <v>9042053332</v>
      </c>
      <c r="Q19" s="71"/>
      <c r="R19" s="79">
        <v>2742561275</v>
      </c>
    </row>
    <row r="20" spans="2:18" x14ac:dyDescent="0.55000000000000004">
      <c r="B20" s="111" t="s">
        <v>102</v>
      </c>
      <c r="D20" s="80">
        <v>0</v>
      </c>
      <c r="E20" s="71"/>
      <c r="F20" s="80">
        <v>0</v>
      </c>
      <c r="G20" s="71"/>
      <c r="H20" s="80">
        <v>0</v>
      </c>
      <c r="I20" s="71"/>
      <c r="J20" s="80">
        <v>0</v>
      </c>
      <c r="K20" s="71"/>
      <c r="L20" s="80">
        <v>310000</v>
      </c>
      <c r="M20" s="71"/>
      <c r="N20" s="80">
        <v>24140013154</v>
      </c>
      <c r="O20" s="71"/>
      <c r="P20" s="80">
        <v>21427820000</v>
      </c>
      <c r="Q20" s="71"/>
      <c r="R20" s="80">
        <v>2712193154</v>
      </c>
    </row>
    <row r="21" spans="2:18" x14ac:dyDescent="0.55000000000000004">
      <c r="B21" s="110" t="s">
        <v>230</v>
      </c>
      <c r="D21" s="79">
        <v>0</v>
      </c>
      <c r="E21" s="71"/>
      <c r="F21" s="79">
        <v>0</v>
      </c>
      <c r="G21" s="71"/>
      <c r="H21" s="79">
        <v>0</v>
      </c>
      <c r="I21" s="71"/>
      <c r="J21" s="79">
        <v>0</v>
      </c>
      <c r="K21" s="71"/>
      <c r="L21" s="79">
        <v>1775000</v>
      </c>
      <c r="M21" s="71"/>
      <c r="N21" s="79">
        <v>21334053033</v>
      </c>
      <c r="O21" s="71"/>
      <c r="P21" s="79">
        <v>18787743810</v>
      </c>
      <c r="Q21" s="71"/>
      <c r="R21" s="79">
        <v>2546309223</v>
      </c>
    </row>
    <row r="22" spans="2:18" x14ac:dyDescent="0.55000000000000004">
      <c r="B22" s="110" t="s">
        <v>111</v>
      </c>
      <c r="D22" s="79">
        <v>0</v>
      </c>
      <c r="E22" s="71"/>
      <c r="F22" s="79">
        <v>0</v>
      </c>
      <c r="G22" s="71"/>
      <c r="H22" s="79">
        <v>0</v>
      </c>
      <c r="I22" s="71"/>
      <c r="J22" s="79">
        <v>0</v>
      </c>
      <c r="K22" s="71"/>
      <c r="L22" s="79">
        <v>587721</v>
      </c>
      <c r="M22" s="71"/>
      <c r="N22" s="79">
        <v>11722241507</v>
      </c>
      <c r="O22" s="71"/>
      <c r="P22" s="79">
        <v>10006207953</v>
      </c>
      <c r="Q22" s="71"/>
      <c r="R22" s="79">
        <v>1716033554</v>
      </c>
    </row>
    <row r="23" spans="2:18" x14ac:dyDescent="0.55000000000000004">
      <c r="B23" s="110" t="s">
        <v>18</v>
      </c>
      <c r="D23" s="79">
        <v>0</v>
      </c>
      <c r="E23" s="71"/>
      <c r="F23" s="79">
        <v>0</v>
      </c>
      <c r="G23" s="71"/>
      <c r="H23" s="79">
        <v>0</v>
      </c>
      <c r="I23" s="71"/>
      <c r="J23" s="79">
        <v>0</v>
      </c>
      <c r="K23" s="71"/>
      <c r="L23" s="79">
        <v>2765273</v>
      </c>
      <c r="M23" s="71"/>
      <c r="N23" s="79">
        <v>10787063019</v>
      </c>
      <c r="O23" s="71"/>
      <c r="P23" s="79">
        <v>9225023638</v>
      </c>
      <c r="Q23" s="71"/>
      <c r="R23" s="79">
        <v>1562039381</v>
      </c>
    </row>
    <row r="24" spans="2:18" x14ac:dyDescent="0.55000000000000004">
      <c r="B24" s="110" t="s">
        <v>80</v>
      </c>
      <c r="D24" s="79">
        <v>0</v>
      </c>
      <c r="E24" s="71"/>
      <c r="F24" s="79">
        <v>0</v>
      </c>
      <c r="G24" s="71"/>
      <c r="H24" s="79">
        <v>0</v>
      </c>
      <c r="I24" s="71"/>
      <c r="J24" s="79">
        <v>0</v>
      </c>
      <c r="K24" s="71"/>
      <c r="L24" s="79">
        <v>229184</v>
      </c>
      <c r="M24" s="71"/>
      <c r="N24" s="79">
        <v>6771636721</v>
      </c>
      <c r="O24" s="71"/>
      <c r="P24" s="79">
        <v>5231250094</v>
      </c>
      <c r="Q24" s="71"/>
      <c r="R24" s="79">
        <v>1540386627</v>
      </c>
    </row>
    <row r="25" spans="2:18" x14ac:dyDescent="0.55000000000000004">
      <c r="B25" s="110" t="s">
        <v>116</v>
      </c>
      <c r="D25" s="79">
        <v>0</v>
      </c>
      <c r="E25" s="71"/>
      <c r="F25" s="79">
        <v>0</v>
      </c>
      <c r="G25" s="71"/>
      <c r="H25" s="79">
        <v>0</v>
      </c>
      <c r="I25" s="71"/>
      <c r="J25" s="79">
        <v>0</v>
      </c>
      <c r="K25" s="71"/>
      <c r="L25" s="79">
        <v>360000</v>
      </c>
      <c r="M25" s="71"/>
      <c r="N25" s="79">
        <v>21175921697</v>
      </c>
      <c r="O25" s="71"/>
      <c r="P25" s="79">
        <v>19669075712</v>
      </c>
      <c r="Q25" s="71"/>
      <c r="R25" s="79">
        <v>1506845985</v>
      </c>
    </row>
    <row r="26" spans="2:18" x14ac:dyDescent="0.55000000000000004">
      <c r="B26" s="110" t="s">
        <v>117</v>
      </c>
      <c r="D26" s="79">
        <v>0</v>
      </c>
      <c r="E26" s="71"/>
      <c r="F26" s="79">
        <v>0</v>
      </c>
      <c r="G26" s="71"/>
      <c r="H26" s="79">
        <v>0</v>
      </c>
      <c r="I26" s="71"/>
      <c r="J26" s="79">
        <v>0</v>
      </c>
      <c r="K26" s="71"/>
      <c r="L26" s="79">
        <v>981449</v>
      </c>
      <c r="M26" s="71"/>
      <c r="N26" s="79">
        <v>11268011240</v>
      </c>
      <c r="O26" s="71"/>
      <c r="P26" s="79">
        <v>10013743135</v>
      </c>
      <c r="Q26" s="71"/>
      <c r="R26" s="79">
        <v>1254268105</v>
      </c>
    </row>
    <row r="27" spans="2:18" x14ac:dyDescent="0.55000000000000004">
      <c r="B27" s="110" t="s">
        <v>115</v>
      </c>
      <c r="D27" s="79">
        <v>0</v>
      </c>
      <c r="E27" s="71"/>
      <c r="F27" s="79">
        <v>0</v>
      </c>
      <c r="G27" s="71"/>
      <c r="H27" s="79">
        <v>0</v>
      </c>
      <c r="I27" s="71"/>
      <c r="J27" s="79">
        <v>0</v>
      </c>
      <c r="K27" s="71"/>
      <c r="L27" s="79">
        <v>200000</v>
      </c>
      <c r="M27" s="71"/>
      <c r="N27" s="79">
        <v>6632301633</v>
      </c>
      <c r="O27" s="71"/>
      <c r="P27" s="79">
        <v>5426260422</v>
      </c>
      <c r="Q27" s="71"/>
      <c r="R27" s="79">
        <v>1206041211</v>
      </c>
    </row>
    <row r="28" spans="2:18" x14ac:dyDescent="0.55000000000000004">
      <c r="B28" s="111" t="s">
        <v>28</v>
      </c>
      <c r="D28" s="80">
        <v>47892</v>
      </c>
      <c r="E28" s="71"/>
      <c r="F28" s="80">
        <v>409805901</v>
      </c>
      <c r="G28" s="71"/>
      <c r="H28" s="80">
        <v>402659872</v>
      </c>
      <c r="I28" s="71"/>
      <c r="J28" s="80">
        <v>7146029</v>
      </c>
      <c r="K28" s="71"/>
      <c r="L28" s="80">
        <v>1161436</v>
      </c>
      <c r="M28" s="71"/>
      <c r="N28" s="80">
        <v>10681755424</v>
      </c>
      <c r="O28" s="71"/>
      <c r="P28" s="80">
        <v>9764964149</v>
      </c>
      <c r="Q28" s="71"/>
      <c r="R28" s="80">
        <v>916791275</v>
      </c>
    </row>
    <row r="29" spans="2:18" x14ac:dyDescent="0.55000000000000004">
      <c r="B29" s="110" t="s">
        <v>100</v>
      </c>
      <c r="D29" s="79">
        <v>0</v>
      </c>
      <c r="E29" s="71"/>
      <c r="F29" s="79">
        <v>0</v>
      </c>
      <c r="G29" s="71"/>
      <c r="H29" s="79">
        <v>0</v>
      </c>
      <c r="I29" s="71"/>
      <c r="J29" s="79">
        <v>0</v>
      </c>
      <c r="K29" s="71"/>
      <c r="L29" s="79">
        <v>300000</v>
      </c>
      <c r="M29" s="71"/>
      <c r="N29" s="79">
        <v>5986494274</v>
      </c>
      <c r="O29" s="71"/>
      <c r="P29" s="79">
        <v>5185807671</v>
      </c>
      <c r="Q29" s="71"/>
      <c r="R29" s="79">
        <v>800686603</v>
      </c>
    </row>
    <row r="30" spans="2:18" x14ac:dyDescent="0.55000000000000004">
      <c r="B30" s="110" t="s">
        <v>126</v>
      </c>
      <c r="D30" s="79">
        <v>0</v>
      </c>
      <c r="E30" s="71"/>
      <c r="F30" s="79">
        <v>0</v>
      </c>
      <c r="G30" s="71"/>
      <c r="H30" s="79">
        <v>0</v>
      </c>
      <c r="I30" s="71"/>
      <c r="J30" s="79">
        <v>0</v>
      </c>
      <c r="K30" s="71"/>
      <c r="L30" s="79">
        <v>9000000</v>
      </c>
      <c r="M30" s="71"/>
      <c r="N30" s="79">
        <v>26740511198</v>
      </c>
      <c r="O30" s="71"/>
      <c r="P30" s="79">
        <v>25944705000</v>
      </c>
      <c r="Q30" s="71"/>
      <c r="R30" s="79">
        <v>795806198</v>
      </c>
    </row>
    <row r="31" spans="2:18" x14ac:dyDescent="0.55000000000000004">
      <c r="B31" s="110" t="s">
        <v>118</v>
      </c>
      <c r="D31" s="79">
        <v>0</v>
      </c>
      <c r="E31" s="71"/>
      <c r="F31" s="79">
        <v>0</v>
      </c>
      <c r="G31" s="71"/>
      <c r="H31" s="79">
        <v>0</v>
      </c>
      <c r="I31" s="71"/>
      <c r="J31" s="79">
        <v>0</v>
      </c>
      <c r="K31" s="71"/>
      <c r="L31" s="79">
        <v>1577000</v>
      </c>
      <c r="M31" s="71"/>
      <c r="N31" s="79">
        <v>20976948904</v>
      </c>
      <c r="O31" s="71"/>
      <c r="P31" s="79">
        <v>20183146212</v>
      </c>
      <c r="Q31" s="71"/>
      <c r="R31" s="79">
        <v>793802692</v>
      </c>
    </row>
    <row r="32" spans="2:18" x14ac:dyDescent="0.55000000000000004">
      <c r="B32" s="110" t="s">
        <v>84</v>
      </c>
      <c r="D32" s="79">
        <v>94500</v>
      </c>
      <c r="E32" s="71"/>
      <c r="F32" s="79">
        <v>1534097163</v>
      </c>
      <c r="G32" s="71"/>
      <c r="H32" s="79">
        <v>1702509797</v>
      </c>
      <c r="I32" s="71"/>
      <c r="J32" s="79">
        <v>-168412634</v>
      </c>
      <c r="K32" s="71"/>
      <c r="L32" s="79">
        <v>457669</v>
      </c>
      <c r="M32" s="71"/>
      <c r="N32" s="79">
        <v>8585031694</v>
      </c>
      <c r="O32" s="71"/>
      <c r="P32" s="79">
        <v>7797571385</v>
      </c>
      <c r="Q32" s="71"/>
      <c r="R32" s="79">
        <v>787460309</v>
      </c>
    </row>
    <row r="33" spans="2:18" x14ac:dyDescent="0.55000000000000004">
      <c r="B33" s="110" t="s">
        <v>167</v>
      </c>
      <c r="D33" s="79">
        <v>0</v>
      </c>
      <c r="E33" s="71"/>
      <c r="F33" s="79">
        <v>0</v>
      </c>
      <c r="G33" s="71"/>
      <c r="H33" s="79">
        <v>0</v>
      </c>
      <c r="I33" s="71"/>
      <c r="J33" s="79">
        <v>0</v>
      </c>
      <c r="K33" s="71"/>
      <c r="L33" s="79">
        <v>46517</v>
      </c>
      <c r="M33" s="71"/>
      <c r="N33" s="79">
        <v>26582194085</v>
      </c>
      <c r="O33" s="71"/>
      <c r="P33" s="79">
        <v>25831118260</v>
      </c>
      <c r="Q33" s="71"/>
      <c r="R33" s="79">
        <v>751075825</v>
      </c>
    </row>
    <row r="34" spans="2:18" x14ac:dyDescent="0.55000000000000004">
      <c r="B34" s="110" t="s">
        <v>225</v>
      </c>
      <c r="D34" s="79">
        <v>0</v>
      </c>
      <c r="E34" s="71"/>
      <c r="F34" s="79">
        <v>0</v>
      </c>
      <c r="G34" s="71"/>
      <c r="H34" s="79">
        <v>0</v>
      </c>
      <c r="I34" s="71"/>
      <c r="J34" s="79">
        <v>0</v>
      </c>
      <c r="K34" s="71"/>
      <c r="L34" s="79">
        <v>80000</v>
      </c>
      <c r="M34" s="71"/>
      <c r="N34" s="79">
        <v>8755679335</v>
      </c>
      <c r="O34" s="71"/>
      <c r="P34" s="79">
        <v>8095608605</v>
      </c>
      <c r="Q34" s="71"/>
      <c r="R34" s="79">
        <v>660070730</v>
      </c>
    </row>
    <row r="35" spans="2:18" x14ac:dyDescent="0.55000000000000004">
      <c r="B35" s="110" t="s">
        <v>15</v>
      </c>
      <c r="D35" s="79">
        <v>44</v>
      </c>
      <c r="E35" s="71"/>
      <c r="F35" s="79">
        <v>1040972</v>
      </c>
      <c r="G35" s="71"/>
      <c r="H35" s="79">
        <v>871465</v>
      </c>
      <c r="I35" s="71"/>
      <c r="J35" s="79">
        <v>169507</v>
      </c>
      <c r="K35" s="71"/>
      <c r="L35" s="79">
        <v>539502</v>
      </c>
      <c r="M35" s="71"/>
      <c r="N35" s="79">
        <v>11285647688</v>
      </c>
      <c r="O35" s="71"/>
      <c r="P35" s="79">
        <v>10685417416</v>
      </c>
      <c r="Q35" s="71"/>
      <c r="R35" s="79">
        <v>600230272</v>
      </c>
    </row>
    <row r="36" spans="2:18" x14ac:dyDescent="0.55000000000000004">
      <c r="B36" s="110" t="s">
        <v>163</v>
      </c>
      <c r="D36" s="79">
        <v>0</v>
      </c>
      <c r="E36" s="71"/>
      <c r="F36" s="79">
        <v>0</v>
      </c>
      <c r="G36" s="71"/>
      <c r="H36" s="79">
        <v>0</v>
      </c>
      <c r="I36" s="71"/>
      <c r="J36" s="79">
        <v>0</v>
      </c>
      <c r="K36" s="71"/>
      <c r="L36" s="79">
        <v>12825</v>
      </c>
      <c r="M36" s="71"/>
      <c r="N36" s="79">
        <v>8864088499</v>
      </c>
      <c r="O36" s="71"/>
      <c r="P36" s="79">
        <v>8382656569</v>
      </c>
      <c r="Q36" s="71"/>
      <c r="R36" s="79">
        <v>481431930</v>
      </c>
    </row>
    <row r="37" spans="2:18" x14ac:dyDescent="0.55000000000000004">
      <c r="B37" s="110" t="s">
        <v>168</v>
      </c>
      <c r="D37" s="79">
        <v>10704</v>
      </c>
      <c r="E37" s="71"/>
      <c r="F37" s="79">
        <v>6192413732</v>
      </c>
      <c r="G37" s="71"/>
      <c r="H37" s="79">
        <v>6071459243</v>
      </c>
      <c r="I37" s="71"/>
      <c r="J37" s="79">
        <v>120954489</v>
      </c>
      <c r="K37" s="71"/>
      <c r="L37" s="79">
        <v>42254</v>
      </c>
      <c r="M37" s="71"/>
      <c r="N37" s="79">
        <v>23629647664</v>
      </c>
      <c r="O37" s="71"/>
      <c r="P37" s="79">
        <v>23151833286</v>
      </c>
      <c r="Q37" s="71"/>
      <c r="R37" s="79">
        <v>477814378</v>
      </c>
    </row>
    <row r="38" spans="2:18" x14ac:dyDescent="0.55000000000000004">
      <c r="B38" s="110" t="s">
        <v>113</v>
      </c>
      <c r="D38" s="79">
        <v>0</v>
      </c>
      <c r="E38" s="71"/>
      <c r="F38" s="79">
        <v>0</v>
      </c>
      <c r="G38" s="71"/>
      <c r="H38" s="79">
        <v>0</v>
      </c>
      <c r="I38" s="71"/>
      <c r="J38" s="79">
        <v>0</v>
      </c>
      <c r="K38" s="71"/>
      <c r="L38" s="79">
        <v>563554</v>
      </c>
      <c r="M38" s="71"/>
      <c r="N38" s="79">
        <v>5885722912</v>
      </c>
      <c r="O38" s="71"/>
      <c r="P38" s="79">
        <v>5450754306</v>
      </c>
      <c r="Q38" s="71"/>
      <c r="R38" s="79">
        <v>434968606</v>
      </c>
    </row>
    <row r="39" spans="2:18" x14ac:dyDescent="0.55000000000000004">
      <c r="B39" s="110" t="s">
        <v>164</v>
      </c>
      <c r="D39" s="79">
        <v>5000</v>
      </c>
      <c r="E39" s="71"/>
      <c r="F39" s="79">
        <v>2839385270</v>
      </c>
      <c r="G39" s="71"/>
      <c r="H39" s="79">
        <v>2802841628</v>
      </c>
      <c r="I39" s="71"/>
      <c r="J39" s="79">
        <v>36543642</v>
      </c>
      <c r="K39" s="71"/>
      <c r="L39" s="79">
        <v>29120</v>
      </c>
      <c r="M39" s="71"/>
      <c r="N39" s="79">
        <v>16000700970</v>
      </c>
      <c r="O39" s="71"/>
      <c r="P39" s="79">
        <v>15687197198</v>
      </c>
      <c r="Q39" s="71"/>
      <c r="R39" s="79">
        <v>313503772</v>
      </c>
    </row>
    <row r="40" spans="2:18" x14ac:dyDescent="0.55000000000000004">
      <c r="B40" s="110" t="s">
        <v>270</v>
      </c>
      <c r="D40" s="79">
        <v>18558</v>
      </c>
      <c r="E40" s="71"/>
      <c r="F40" s="79">
        <v>10205084021</v>
      </c>
      <c r="G40" s="71"/>
      <c r="H40" s="79">
        <v>10001819433</v>
      </c>
      <c r="I40" s="71"/>
      <c r="J40" s="79">
        <v>203264588</v>
      </c>
      <c r="K40" s="71"/>
      <c r="L40" s="79">
        <v>26558</v>
      </c>
      <c r="M40" s="71"/>
      <c r="N40" s="79">
        <v>14499255565</v>
      </c>
      <c r="O40" s="71"/>
      <c r="P40" s="79">
        <v>14282501844</v>
      </c>
      <c r="Q40" s="71"/>
      <c r="R40" s="79">
        <v>216753721</v>
      </c>
    </row>
    <row r="41" spans="2:18" x14ac:dyDescent="0.55000000000000004">
      <c r="B41" s="110" t="s">
        <v>172</v>
      </c>
      <c r="D41" s="79">
        <v>0</v>
      </c>
      <c r="E41" s="71"/>
      <c r="F41" s="79">
        <v>0</v>
      </c>
      <c r="G41" s="71"/>
      <c r="H41" s="79">
        <v>0</v>
      </c>
      <c r="I41" s="71"/>
      <c r="J41" s="79">
        <v>0</v>
      </c>
      <c r="K41" s="71"/>
      <c r="L41" s="79">
        <v>5000</v>
      </c>
      <c r="M41" s="71"/>
      <c r="N41" s="79">
        <v>3580880702</v>
      </c>
      <c r="O41" s="71"/>
      <c r="P41" s="79">
        <v>3368110358</v>
      </c>
      <c r="Q41" s="71"/>
      <c r="R41" s="79">
        <v>212770344</v>
      </c>
    </row>
    <row r="42" spans="2:18" x14ac:dyDescent="0.55000000000000004">
      <c r="B42" s="110" t="s">
        <v>82</v>
      </c>
      <c r="D42" s="79">
        <v>0</v>
      </c>
      <c r="E42" s="71"/>
      <c r="F42" s="79">
        <v>0</v>
      </c>
      <c r="G42" s="71"/>
      <c r="H42" s="79">
        <v>0</v>
      </c>
      <c r="I42" s="71"/>
      <c r="J42" s="79">
        <v>0</v>
      </c>
      <c r="K42" s="71"/>
      <c r="L42" s="79">
        <v>485000</v>
      </c>
      <c r="M42" s="71"/>
      <c r="N42" s="79">
        <v>19680096053</v>
      </c>
      <c r="O42" s="71"/>
      <c r="P42" s="79">
        <v>19471175436</v>
      </c>
      <c r="Q42" s="71"/>
      <c r="R42" s="79">
        <v>208920617</v>
      </c>
    </row>
    <row r="43" spans="2:18" x14ac:dyDescent="0.55000000000000004">
      <c r="B43" s="110" t="s">
        <v>170</v>
      </c>
      <c r="D43" s="79">
        <v>0</v>
      </c>
      <c r="E43" s="71"/>
      <c r="F43" s="79">
        <v>0</v>
      </c>
      <c r="G43" s="71"/>
      <c r="H43" s="79">
        <v>0</v>
      </c>
      <c r="I43" s="71"/>
      <c r="J43" s="79">
        <v>0</v>
      </c>
      <c r="K43" s="71"/>
      <c r="L43" s="79">
        <v>10800</v>
      </c>
      <c r="M43" s="71"/>
      <c r="N43" s="79">
        <v>5820280293</v>
      </c>
      <c r="O43" s="71"/>
      <c r="P43" s="79">
        <v>5624605268</v>
      </c>
      <c r="Q43" s="71"/>
      <c r="R43" s="79">
        <v>195675025</v>
      </c>
    </row>
    <row r="44" spans="2:18" x14ac:dyDescent="0.55000000000000004">
      <c r="B44" s="110" t="s">
        <v>166</v>
      </c>
      <c r="D44" s="79">
        <v>0</v>
      </c>
      <c r="E44" s="71"/>
      <c r="F44" s="79">
        <v>0</v>
      </c>
      <c r="G44" s="71"/>
      <c r="H44" s="79">
        <v>0</v>
      </c>
      <c r="I44" s="71"/>
      <c r="J44" s="79">
        <v>0</v>
      </c>
      <c r="K44" s="71"/>
      <c r="L44" s="79">
        <v>7133</v>
      </c>
      <c r="M44" s="71"/>
      <c r="N44" s="79">
        <v>4158580258</v>
      </c>
      <c r="O44" s="71"/>
      <c r="P44" s="79">
        <v>3995203999</v>
      </c>
      <c r="Q44" s="71"/>
      <c r="R44" s="79">
        <v>163376259</v>
      </c>
    </row>
    <row r="45" spans="2:18" x14ac:dyDescent="0.55000000000000004">
      <c r="B45" s="110" t="s">
        <v>173</v>
      </c>
      <c r="D45" s="79">
        <v>0</v>
      </c>
      <c r="E45" s="71"/>
      <c r="F45" s="79">
        <v>0</v>
      </c>
      <c r="G45" s="71"/>
      <c r="H45" s="79">
        <v>0</v>
      </c>
      <c r="I45" s="71"/>
      <c r="J45" s="79">
        <v>0</v>
      </c>
      <c r="K45" s="71"/>
      <c r="L45" s="79">
        <v>5000</v>
      </c>
      <c r="M45" s="71"/>
      <c r="N45" s="79">
        <v>3684336096</v>
      </c>
      <c r="O45" s="71"/>
      <c r="P45" s="79">
        <v>3530639812</v>
      </c>
      <c r="Q45" s="71"/>
      <c r="R45" s="79">
        <v>153696284</v>
      </c>
    </row>
    <row r="46" spans="2:18" x14ac:dyDescent="0.55000000000000004">
      <c r="B46" s="110" t="s">
        <v>123</v>
      </c>
      <c r="D46" s="79">
        <v>0</v>
      </c>
      <c r="E46" s="71"/>
      <c r="F46" s="79">
        <v>0</v>
      </c>
      <c r="G46" s="71"/>
      <c r="H46" s="79">
        <v>0</v>
      </c>
      <c r="I46" s="71"/>
      <c r="J46" s="79">
        <v>0</v>
      </c>
      <c r="K46" s="71"/>
      <c r="L46" s="79">
        <v>629630</v>
      </c>
      <c r="M46" s="71"/>
      <c r="N46" s="79">
        <v>11271284407</v>
      </c>
      <c r="O46" s="71"/>
      <c r="P46" s="79">
        <v>11130906668</v>
      </c>
      <c r="Q46" s="71"/>
      <c r="R46" s="79">
        <v>140377739</v>
      </c>
    </row>
    <row r="47" spans="2:18" x14ac:dyDescent="0.55000000000000004">
      <c r="B47" s="110" t="s">
        <v>271</v>
      </c>
      <c r="D47" s="79">
        <v>10000</v>
      </c>
      <c r="E47" s="71"/>
      <c r="F47" s="79">
        <v>5601884479</v>
      </c>
      <c r="G47" s="71"/>
      <c r="H47" s="79">
        <v>5478198940</v>
      </c>
      <c r="I47" s="71"/>
      <c r="J47" s="79">
        <v>123685539</v>
      </c>
      <c r="K47" s="71"/>
      <c r="L47" s="79">
        <v>10000</v>
      </c>
      <c r="M47" s="71"/>
      <c r="N47" s="79">
        <v>5601884479</v>
      </c>
      <c r="O47" s="71"/>
      <c r="P47" s="79">
        <v>5478198940</v>
      </c>
      <c r="Q47" s="71"/>
      <c r="R47" s="79">
        <v>123685539</v>
      </c>
    </row>
    <row r="48" spans="2:18" x14ac:dyDescent="0.55000000000000004">
      <c r="B48" s="110" t="s">
        <v>25</v>
      </c>
      <c r="D48" s="79">
        <v>0</v>
      </c>
      <c r="E48" s="71"/>
      <c r="F48" s="79">
        <v>0</v>
      </c>
      <c r="G48" s="71"/>
      <c r="H48" s="79">
        <v>0</v>
      </c>
      <c r="I48" s="71"/>
      <c r="J48" s="79">
        <v>0</v>
      </c>
      <c r="K48" s="71"/>
      <c r="L48" s="79">
        <v>250000</v>
      </c>
      <c r="M48" s="71"/>
      <c r="N48" s="79">
        <v>12131317839</v>
      </c>
      <c r="O48" s="71"/>
      <c r="P48" s="79">
        <v>12009153815</v>
      </c>
      <c r="Q48" s="71"/>
      <c r="R48" s="79">
        <v>122164024</v>
      </c>
    </row>
    <row r="49" spans="2:18" x14ac:dyDescent="0.55000000000000004">
      <c r="B49" s="110" t="s">
        <v>232</v>
      </c>
      <c r="D49" s="79">
        <v>0</v>
      </c>
      <c r="E49" s="71"/>
      <c r="F49" s="79">
        <v>0</v>
      </c>
      <c r="G49" s="71"/>
      <c r="H49" s="79">
        <v>0</v>
      </c>
      <c r="I49" s="71"/>
      <c r="J49" s="79">
        <v>0</v>
      </c>
      <c r="K49" s="71"/>
      <c r="L49" s="79">
        <v>17500</v>
      </c>
      <c r="M49" s="71"/>
      <c r="N49" s="79">
        <v>16158320778</v>
      </c>
      <c r="O49" s="71"/>
      <c r="P49" s="79">
        <v>16048675785</v>
      </c>
      <c r="Q49" s="71"/>
      <c r="R49" s="79">
        <v>109644993</v>
      </c>
    </row>
    <row r="50" spans="2:18" x14ac:dyDescent="0.55000000000000004">
      <c r="B50" s="110" t="s">
        <v>242</v>
      </c>
      <c r="D50" s="79">
        <v>0</v>
      </c>
      <c r="E50" s="71"/>
      <c r="F50" s="79">
        <v>0</v>
      </c>
      <c r="G50" s="71"/>
      <c r="H50" s="79">
        <v>0</v>
      </c>
      <c r="I50" s="71"/>
      <c r="J50" s="79">
        <v>0</v>
      </c>
      <c r="K50" s="71"/>
      <c r="L50" s="79">
        <v>4058</v>
      </c>
      <c r="M50" s="71"/>
      <c r="N50" s="79">
        <v>4058000000</v>
      </c>
      <c r="O50" s="71"/>
      <c r="P50" s="79">
        <v>3987819253</v>
      </c>
      <c r="Q50" s="71"/>
      <c r="R50" s="79">
        <v>70180747</v>
      </c>
    </row>
    <row r="51" spans="2:18" x14ac:dyDescent="0.55000000000000004">
      <c r="B51" s="110" t="s">
        <v>227</v>
      </c>
      <c r="D51" s="79">
        <v>0</v>
      </c>
      <c r="E51" s="71"/>
      <c r="F51" s="79">
        <v>0</v>
      </c>
      <c r="G51" s="71"/>
      <c r="H51" s="79">
        <v>0</v>
      </c>
      <c r="I51" s="71"/>
      <c r="J51" s="79">
        <v>0</v>
      </c>
      <c r="K51" s="71"/>
      <c r="L51" s="79">
        <v>51937</v>
      </c>
      <c r="M51" s="71"/>
      <c r="N51" s="79">
        <v>224220298</v>
      </c>
      <c r="O51" s="71"/>
      <c r="P51" s="79">
        <v>155487674</v>
      </c>
      <c r="Q51" s="71"/>
      <c r="R51" s="79">
        <v>68732624</v>
      </c>
    </row>
    <row r="52" spans="2:18" x14ac:dyDescent="0.55000000000000004">
      <c r="B52" s="110" t="s">
        <v>241</v>
      </c>
      <c r="D52" s="79">
        <v>0</v>
      </c>
      <c r="E52" s="71"/>
      <c r="F52" s="79">
        <v>0</v>
      </c>
      <c r="G52" s="71"/>
      <c r="H52" s="79">
        <v>0</v>
      </c>
      <c r="I52" s="71"/>
      <c r="J52" s="79">
        <v>0</v>
      </c>
      <c r="K52" s="71"/>
      <c r="L52" s="79">
        <v>6186</v>
      </c>
      <c r="M52" s="71"/>
      <c r="N52" s="79">
        <v>5572575791</v>
      </c>
      <c r="O52" s="71"/>
      <c r="P52" s="79">
        <v>5506537874</v>
      </c>
      <c r="Q52" s="71"/>
      <c r="R52" s="79">
        <v>66037917</v>
      </c>
    </row>
    <row r="53" spans="2:18" x14ac:dyDescent="0.55000000000000004">
      <c r="B53" s="110" t="s">
        <v>239</v>
      </c>
      <c r="D53" s="79">
        <v>0</v>
      </c>
      <c r="E53" s="71"/>
      <c r="F53" s="79">
        <v>0</v>
      </c>
      <c r="G53" s="71"/>
      <c r="H53" s="79">
        <v>0</v>
      </c>
      <c r="I53" s="71"/>
      <c r="J53" s="79">
        <v>0</v>
      </c>
      <c r="K53" s="71"/>
      <c r="L53" s="79">
        <v>15348</v>
      </c>
      <c r="M53" s="71"/>
      <c r="N53" s="79">
        <v>11671344411</v>
      </c>
      <c r="O53" s="71"/>
      <c r="P53" s="79">
        <v>11608490136</v>
      </c>
      <c r="Q53" s="71"/>
      <c r="R53" s="79">
        <v>62854275</v>
      </c>
    </row>
    <row r="54" spans="2:18" x14ac:dyDescent="0.55000000000000004">
      <c r="B54" s="110" t="s">
        <v>179</v>
      </c>
      <c r="D54" s="79">
        <v>0</v>
      </c>
      <c r="E54" s="71"/>
      <c r="F54" s="79">
        <v>0</v>
      </c>
      <c r="G54" s="71"/>
      <c r="H54" s="79">
        <v>0</v>
      </c>
      <c r="I54" s="71"/>
      <c r="J54" s="79">
        <v>0</v>
      </c>
      <c r="K54" s="71"/>
      <c r="L54" s="79">
        <v>10700</v>
      </c>
      <c r="M54" s="71"/>
      <c r="N54" s="79">
        <v>10056176988</v>
      </c>
      <c r="O54" s="71"/>
      <c r="P54" s="79">
        <v>10006313314</v>
      </c>
      <c r="Q54" s="71"/>
      <c r="R54" s="79">
        <v>49863674</v>
      </c>
    </row>
    <row r="55" spans="2:18" x14ac:dyDescent="0.55000000000000004">
      <c r="B55" s="110" t="s">
        <v>265</v>
      </c>
      <c r="D55" s="79">
        <v>5500</v>
      </c>
      <c r="E55" s="71"/>
      <c r="F55" s="79">
        <v>3015928268</v>
      </c>
      <c r="G55" s="71"/>
      <c r="H55" s="79">
        <v>2966814331</v>
      </c>
      <c r="I55" s="71"/>
      <c r="J55" s="79">
        <v>49113937</v>
      </c>
      <c r="K55" s="71"/>
      <c r="L55" s="79">
        <v>5500</v>
      </c>
      <c r="M55" s="71"/>
      <c r="N55" s="79">
        <v>3015928268</v>
      </c>
      <c r="O55" s="71"/>
      <c r="P55" s="79">
        <v>2966814331</v>
      </c>
      <c r="Q55" s="71"/>
      <c r="R55" s="79">
        <v>49113937</v>
      </c>
    </row>
    <row r="56" spans="2:18" x14ac:dyDescent="0.55000000000000004">
      <c r="B56" s="110" t="s">
        <v>240</v>
      </c>
      <c r="D56" s="79">
        <v>0</v>
      </c>
      <c r="E56" s="71"/>
      <c r="F56" s="79">
        <v>0</v>
      </c>
      <c r="G56" s="71"/>
      <c r="H56" s="79">
        <v>0</v>
      </c>
      <c r="I56" s="71"/>
      <c r="J56" s="79">
        <v>0</v>
      </c>
      <c r="K56" s="71"/>
      <c r="L56" s="79">
        <v>5800</v>
      </c>
      <c r="M56" s="71"/>
      <c r="N56" s="79">
        <v>5620851208</v>
      </c>
      <c r="O56" s="71"/>
      <c r="P56" s="79">
        <v>5579428585</v>
      </c>
      <c r="Q56" s="71"/>
      <c r="R56" s="79">
        <v>41422623</v>
      </c>
    </row>
    <row r="57" spans="2:18" x14ac:dyDescent="0.55000000000000004">
      <c r="B57" s="110" t="s">
        <v>279</v>
      </c>
      <c r="D57" s="79">
        <v>9220</v>
      </c>
      <c r="E57" s="71"/>
      <c r="F57" s="79">
        <v>8881191796</v>
      </c>
      <c r="G57" s="71"/>
      <c r="H57" s="79">
        <v>8857954167</v>
      </c>
      <c r="I57" s="71"/>
      <c r="J57" s="79">
        <v>23237629</v>
      </c>
      <c r="K57" s="71"/>
      <c r="L57" s="79">
        <v>9220</v>
      </c>
      <c r="M57" s="71"/>
      <c r="N57" s="79">
        <v>8881191796</v>
      </c>
      <c r="O57" s="71"/>
      <c r="P57" s="79">
        <v>8857954167</v>
      </c>
      <c r="Q57" s="71"/>
      <c r="R57" s="79">
        <v>23237629</v>
      </c>
    </row>
    <row r="58" spans="2:18" x14ac:dyDescent="0.55000000000000004">
      <c r="B58" s="110" t="s">
        <v>238</v>
      </c>
      <c r="D58" s="79">
        <v>0</v>
      </c>
      <c r="E58" s="71"/>
      <c r="F58" s="79">
        <v>0</v>
      </c>
      <c r="G58" s="71"/>
      <c r="H58" s="79">
        <v>0</v>
      </c>
      <c r="I58" s="71"/>
      <c r="J58" s="79">
        <v>0</v>
      </c>
      <c r="K58" s="71"/>
      <c r="L58" s="79">
        <v>1772</v>
      </c>
      <c r="M58" s="71"/>
      <c r="N58" s="79">
        <v>1676397658</v>
      </c>
      <c r="O58" s="71"/>
      <c r="P58" s="79">
        <v>1658052805</v>
      </c>
      <c r="Q58" s="71"/>
      <c r="R58" s="79">
        <v>18344853</v>
      </c>
    </row>
    <row r="59" spans="2:18" x14ac:dyDescent="0.55000000000000004">
      <c r="B59" s="110" t="s">
        <v>233</v>
      </c>
      <c r="D59" s="79">
        <v>0</v>
      </c>
      <c r="E59" s="71"/>
      <c r="F59" s="79">
        <v>0</v>
      </c>
      <c r="G59" s="71"/>
      <c r="H59" s="79">
        <v>0</v>
      </c>
      <c r="I59" s="71"/>
      <c r="J59" s="79">
        <v>0</v>
      </c>
      <c r="K59" s="71"/>
      <c r="L59" s="79">
        <v>11152</v>
      </c>
      <c r="M59" s="71"/>
      <c r="N59" s="79">
        <v>7829515046</v>
      </c>
      <c r="O59" s="71"/>
      <c r="P59" s="79">
        <v>7816968562</v>
      </c>
      <c r="Q59" s="71"/>
      <c r="R59" s="79">
        <v>12546484</v>
      </c>
    </row>
    <row r="60" spans="2:18" x14ac:dyDescent="0.55000000000000004">
      <c r="B60" s="110" t="s">
        <v>237</v>
      </c>
      <c r="D60" s="79">
        <v>0</v>
      </c>
      <c r="E60" s="71"/>
      <c r="F60" s="79">
        <v>0</v>
      </c>
      <c r="G60" s="71"/>
      <c r="H60" s="79">
        <v>0</v>
      </c>
      <c r="I60" s="71"/>
      <c r="J60" s="79">
        <v>0</v>
      </c>
      <c r="K60" s="71"/>
      <c r="L60" s="79">
        <v>306</v>
      </c>
      <c r="M60" s="71"/>
      <c r="N60" s="79">
        <v>306000000</v>
      </c>
      <c r="O60" s="71"/>
      <c r="P60" s="79">
        <v>295068669</v>
      </c>
      <c r="Q60" s="71"/>
      <c r="R60" s="79">
        <v>10931331</v>
      </c>
    </row>
    <row r="61" spans="2:18" x14ac:dyDescent="0.55000000000000004">
      <c r="B61" s="110" t="s">
        <v>220</v>
      </c>
      <c r="D61" s="79">
        <v>0</v>
      </c>
      <c r="E61" s="71"/>
      <c r="F61" s="79">
        <v>0</v>
      </c>
      <c r="G61" s="71"/>
      <c r="H61" s="79">
        <v>0</v>
      </c>
      <c r="I61" s="71"/>
      <c r="J61" s="79">
        <v>0</v>
      </c>
      <c r="K61" s="71"/>
      <c r="L61" s="79">
        <v>5000</v>
      </c>
      <c r="M61" s="71"/>
      <c r="N61" s="79">
        <v>4746639518</v>
      </c>
      <c r="O61" s="71"/>
      <c r="P61" s="79">
        <v>4739808933</v>
      </c>
      <c r="Q61" s="71"/>
      <c r="R61" s="79">
        <v>6830585</v>
      </c>
    </row>
    <row r="62" spans="2:18" x14ac:dyDescent="0.55000000000000004">
      <c r="B62" s="110" t="s">
        <v>268</v>
      </c>
      <c r="D62" s="79">
        <v>8000</v>
      </c>
      <c r="E62" s="71"/>
      <c r="F62" s="79">
        <v>4724793479</v>
      </c>
      <c r="G62" s="71"/>
      <c r="H62" s="79">
        <v>4719355223</v>
      </c>
      <c r="I62" s="71"/>
      <c r="J62" s="79">
        <v>5438256</v>
      </c>
      <c r="K62" s="71"/>
      <c r="L62" s="79">
        <v>8067</v>
      </c>
      <c r="M62" s="71"/>
      <c r="N62" s="79">
        <v>4763416670</v>
      </c>
      <c r="O62" s="71"/>
      <c r="P62" s="79">
        <v>4757840295</v>
      </c>
      <c r="Q62" s="71"/>
      <c r="R62" s="79">
        <v>5576375</v>
      </c>
    </row>
    <row r="63" spans="2:18" x14ac:dyDescent="0.55000000000000004">
      <c r="B63" s="110" t="s">
        <v>234</v>
      </c>
      <c r="D63" s="79">
        <v>0</v>
      </c>
      <c r="E63" s="71"/>
      <c r="F63" s="79">
        <v>0</v>
      </c>
      <c r="G63" s="71"/>
      <c r="H63" s="79">
        <v>0</v>
      </c>
      <c r="I63" s="71"/>
      <c r="J63" s="79">
        <v>0</v>
      </c>
      <c r="K63" s="71"/>
      <c r="L63" s="79">
        <v>489</v>
      </c>
      <c r="M63" s="71"/>
      <c r="N63" s="79">
        <v>489000000</v>
      </c>
      <c r="O63" s="71"/>
      <c r="P63" s="79">
        <v>486276370</v>
      </c>
      <c r="Q63" s="71"/>
      <c r="R63" s="79">
        <v>2723630</v>
      </c>
    </row>
    <row r="64" spans="2:18" x14ac:dyDescent="0.55000000000000004">
      <c r="B64" s="110" t="s">
        <v>231</v>
      </c>
      <c r="D64" s="79">
        <v>0</v>
      </c>
      <c r="E64" s="71"/>
      <c r="F64" s="79">
        <v>0</v>
      </c>
      <c r="G64" s="71"/>
      <c r="H64" s="79">
        <v>0</v>
      </c>
      <c r="I64" s="71"/>
      <c r="J64" s="79">
        <v>0</v>
      </c>
      <c r="K64" s="71"/>
      <c r="L64" s="79">
        <v>1451</v>
      </c>
      <c r="M64" s="71"/>
      <c r="N64" s="79">
        <v>9079700</v>
      </c>
      <c r="O64" s="71"/>
      <c r="P64" s="79">
        <v>7987744</v>
      </c>
      <c r="Q64" s="71"/>
      <c r="R64" s="79">
        <v>1091956</v>
      </c>
    </row>
    <row r="65" spans="2:18" x14ac:dyDescent="0.55000000000000004">
      <c r="B65" s="110" t="s">
        <v>224</v>
      </c>
      <c r="D65" s="79">
        <v>0</v>
      </c>
      <c r="E65" s="71"/>
      <c r="F65" s="79">
        <v>0</v>
      </c>
      <c r="G65" s="71"/>
      <c r="H65" s="79">
        <v>0</v>
      </c>
      <c r="I65" s="71"/>
      <c r="J65" s="79">
        <v>0</v>
      </c>
      <c r="K65" s="71"/>
      <c r="L65" s="79">
        <v>72</v>
      </c>
      <c r="M65" s="71"/>
      <c r="N65" s="79">
        <v>2109218</v>
      </c>
      <c r="O65" s="71"/>
      <c r="P65" s="79">
        <v>1657534</v>
      </c>
      <c r="Q65" s="71"/>
      <c r="R65" s="79">
        <v>451684</v>
      </c>
    </row>
    <row r="66" spans="2:18" x14ac:dyDescent="0.55000000000000004">
      <c r="B66" s="110" t="s">
        <v>276</v>
      </c>
      <c r="D66" s="79">
        <v>89</v>
      </c>
      <c r="E66" s="71"/>
      <c r="F66" s="79">
        <v>82399063</v>
      </c>
      <c r="G66" s="71"/>
      <c r="H66" s="79">
        <v>82037351</v>
      </c>
      <c r="I66" s="71"/>
      <c r="J66" s="79">
        <v>361712</v>
      </c>
      <c r="K66" s="71"/>
      <c r="L66" s="79">
        <v>89</v>
      </c>
      <c r="M66" s="71"/>
      <c r="N66" s="79">
        <v>82399063</v>
      </c>
      <c r="O66" s="71"/>
      <c r="P66" s="79">
        <v>82037351</v>
      </c>
      <c r="Q66" s="71"/>
      <c r="R66" s="79">
        <v>361712</v>
      </c>
    </row>
    <row r="67" spans="2:18" x14ac:dyDescent="0.55000000000000004">
      <c r="B67" s="110" t="s">
        <v>284</v>
      </c>
      <c r="D67" s="79">
        <v>436</v>
      </c>
      <c r="E67" s="71"/>
      <c r="F67" s="79">
        <v>409762720</v>
      </c>
      <c r="G67" s="71"/>
      <c r="H67" s="79">
        <v>409556693</v>
      </c>
      <c r="I67" s="71"/>
      <c r="J67" s="79">
        <v>206027</v>
      </c>
      <c r="K67" s="71"/>
      <c r="L67" s="79">
        <v>436</v>
      </c>
      <c r="M67" s="71"/>
      <c r="N67" s="79">
        <v>409762720</v>
      </c>
      <c r="O67" s="71"/>
      <c r="P67" s="79">
        <v>409556693</v>
      </c>
      <c r="Q67" s="71"/>
      <c r="R67" s="79">
        <v>206027</v>
      </c>
    </row>
    <row r="68" spans="2:18" x14ac:dyDescent="0.55000000000000004">
      <c r="B68" s="110" t="s">
        <v>216</v>
      </c>
      <c r="D68" s="79">
        <v>0</v>
      </c>
      <c r="E68" s="71"/>
      <c r="F68" s="79">
        <v>0</v>
      </c>
      <c r="G68" s="71"/>
      <c r="H68" s="79">
        <v>0</v>
      </c>
      <c r="I68" s="71"/>
      <c r="J68" s="79">
        <v>0</v>
      </c>
      <c r="K68" s="71"/>
      <c r="L68" s="79">
        <v>45919</v>
      </c>
      <c r="M68" s="71"/>
      <c r="N68" s="79">
        <v>45517130861</v>
      </c>
      <c r="O68" s="71"/>
      <c r="P68" s="79">
        <v>45517130856</v>
      </c>
      <c r="Q68" s="71"/>
      <c r="R68" s="79">
        <v>5</v>
      </c>
    </row>
    <row r="69" spans="2:18" x14ac:dyDescent="0.55000000000000004">
      <c r="B69" s="110" t="s">
        <v>282</v>
      </c>
      <c r="D69" s="79">
        <v>3</v>
      </c>
      <c r="E69" s="71"/>
      <c r="F69" s="79">
        <v>2841716</v>
      </c>
      <c r="G69" s="71"/>
      <c r="H69" s="79">
        <v>2842714</v>
      </c>
      <c r="I69" s="71"/>
      <c r="J69" s="79">
        <v>-998</v>
      </c>
      <c r="K69" s="71"/>
      <c r="L69" s="79">
        <v>3</v>
      </c>
      <c r="M69" s="71"/>
      <c r="N69" s="79">
        <v>2841716</v>
      </c>
      <c r="O69" s="71"/>
      <c r="P69" s="79">
        <v>2842714</v>
      </c>
      <c r="Q69" s="71"/>
      <c r="R69" s="79">
        <v>-998</v>
      </c>
    </row>
    <row r="70" spans="2:18" x14ac:dyDescent="0.55000000000000004">
      <c r="B70" s="110" t="s">
        <v>218</v>
      </c>
      <c r="D70" s="79">
        <v>0</v>
      </c>
      <c r="E70" s="71"/>
      <c r="F70" s="79">
        <v>0</v>
      </c>
      <c r="G70" s="71"/>
      <c r="H70" s="79">
        <v>0</v>
      </c>
      <c r="I70" s="71"/>
      <c r="J70" s="79">
        <v>0</v>
      </c>
      <c r="K70" s="71"/>
      <c r="L70" s="79">
        <v>700</v>
      </c>
      <c r="M70" s="71"/>
      <c r="N70" s="79">
        <v>690874757</v>
      </c>
      <c r="O70" s="71"/>
      <c r="P70" s="79">
        <v>693125605</v>
      </c>
      <c r="Q70" s="71"/>
      <c r="R70" s="79">
        <v>-2250848</v>
      </c>
    </row>
    <row r="71" spans="2:18" x14ac:dyDescent="0.55000000000000004">
      <c r="B71" s="110" t="s">
        <v>228</v>
      </c>
      <c r="D71" s="79">
        <v>0</v>
      </c>
      <c r="E71" s="71"/>
      <c r="F71" s="79">
        <v>0</v>
      </c>
      <c r="G71" s="71"/>
      <c r="H71" s="79">
        <v>0</v>
      </c>
      <c r="I71" s="71"/>
      <c r="J71" s="79">
        <v>0</v>
      </c>
      <c r="K71" s="71"/>
      <c r="L71" s="79">
        <v>37245</v>
      </c>
      <c r="M71" s="71"/>
      <c r="N71" s="79">
        <v>286931292</v>
      </c>
      <c r="O71" s="71"/>
      <c r="P71" s="79">
        <v>289522927</v>
      </c>
      <c r="Q71" s="71"/>
      <c r="R71" s="79">
        <v>-2591635</v>
      </c>
    </row>
    <row r="72" spans="2:18" x14ac:dyDescent="0.55000000000000004">
      <c r="B72" s="110" t="s">
        <v>229</v>
      </c>
      <c r="D72" s="79">
        <v>0</v>
      </c>
      <c r="E72" s="71"/>
      <c r="F72" s="79">
        <v>0</v>
      </c>
      <c r="G72" s="71"/>
      <c r="H72" s="79">
        <v>0</v>
      </c>
      <c r="I72" s="71"/>
      <c r="J72" s="79">
        <v>0</v>
      </c>
      <c r="K72" s="71"/>
      <c r="L72" s="79">
        <v>30000</v>
      </c>
      <c r="M72" s="71"/>
      <c r="N72" s="79">
        <v>308950758</v>
      </c>
      <c r="O72" s="71"/>
      <c r="P72" s="79">
        <v>357559785</v>
      </c>
      <c r="Q72" s="71"/>
      <c r="R72" s="79">
        <v>-48609027</v>
      </c>
    </row>
    <row r="73" spans="2:18" x14ac:dyDescent="0.55000000000000004">
      <c r="B73" s="110" t="s">
        <v>226</v>
      </c>
      <c r="D73" s="79">
        <v>0</v>
      </c>
      <c r="E73" s="71"/>
      <c r="F73" s="79">
        <v>0</v>
      </c>
      <c r="G73" s="71"/>
      <c r="H73" s="79">
        <v>0</v>
      </c>
      <c r="I73" s="71"/>
      <c r="J73" s="79">
        <v>0</v>
      </c>
      <c r="K73" s="71"/>
      <c r="L73" s="79">
        <v>1000213</v>
      </c>
      <c r="M73" s="71"/>
      <c r="N73" s="79">
        <v>14913926040</v>
      </c>
      <c r="O73" s="71"/>
      <c r="P73" s="79">
        <v>15027128309</v>
      </c>
      <c r="Q73" s="71"/>
      <c r="R73" s="79">
        <v>-113202269</v>
      </c>
    </row>
    <row r="74" spans="2:18" x14ac:dyDescent="0.55000000000000004">
      <c r="B74" s="110" t="s">
        <v>110</v>
      </c>
      <c r="D74" s="79">
        <v>0</v>
      </c>
      <c r="E74" s="71"/>
      <c r="F74" s="79">
        <v>0</v>
      </c>
      <c r="G74" s="71"/>
      <c r="H74" s="79">
        <v>0</v>
      </c>
      <c r="I74" s="71"/>
      <c r="J74" s="79">
        <v>0</v>
      </c>
      <c r="K74" s="71"/>
      <c r="L74" s="79">
        <v>249224</v>
      </c>
      <c r="M74" s="71"/>
      <c r="N74" s="79">
        <v>8792440427</v>
      </c>
      <c r="O74" s="71"/>
      <c r="P74" s="79">
        <v>8919536835</v>
      </c>
      <c r="Q74" s="71"/>
      <c r="R74" s="79">
        <v>-127096408</v>
      </c>
    </row>
    <row r="75" spans="2:18" x14ac:dyDescent="0.55000000000000004">
      <c r="B75" s="110" t="s">
        <v>109</v>
      </c>
      <c r="D75" s="79">
        <v>0</v>
      </c>
      <c r="E75" s="71"/>
      <c r="F75" s="79">
        <v>0</v>
      </c>
      <c r="G75" s="71"/>
      <c r="H75" s="79">
        <v>0</v>
      </c>
      <c r="I75" s="71"/>
      <c r="J75" s="79">
        <v>0</v>
      </c>
      <c r="K75" s="71"/>
      <c r="L75" s="79">
        <v>800000</v>
      </c>
      <c r="M75" s="71"/>
      <c r="N75" s="79">
        <v>10400122004</v>
      </c>
      <c r="O75" s="71"/>
      <c r="P75" s="79">
        <v>10553784676</v>
      </c>
      <c r="Q75" s="71"/>
      <c r="R75" s="79">
        <v>-153662672</v>
      </c>
    </row>
    <row r="76" spans="2:18" x14ac:dyDescent="0.55000000000000004">
      <c r="B76" s="110" t="s">
        <v>102</v>
      </c>
      <c r="D76" s="79">
        <v>0</v>
      </c>
      <c r="E76" s="71"/>
      <c r="F76" s="79">
        <v>0</v>
      </c>
      <c r="G76" s="71"/>
      <c r="H76" s="79">
        <v>0</v>
      </c>
      <c r="I76" s="71"/>
      <c r="J76" s="79">
        <v>0</v>
      </c>
      <c r="K76" s="71"/>
      <c r="L76" s="79">
        <v>310000</v>
      </c>
      <c r="M76" s="71"/>
      <c r="N76" s="79">
        <v>21427820000</v>
      </c>
      <c r="O76" s="71"/>
      <c r="P76" s="79">
        <v>21605542131</v>
      </c>
      <c r="Q76" s="71"/>
      <c r="R76" s="79">
        <v>-177722131</v>
      </c>
    </row>
    <row r="77" spans="2:18" x14ac:dyDescent="0.55000000000000004">
      <c r="B77" s="110" t="s">
        <v>124</v>
      </c>
      <c r="D77" s="79">
        <v>0</v>
      </c>
      <c r="E77" s="71"/>
      <c r="F77" s="79">
        <v>0</v>
      </c>
      <c r="G77" s="71"/>
      <c r="H77" s="79">
        <v>0</v>
      </c>
      <c r="I77" s="71"/>
      <c r="J77" s="79">
        <v>0</v>
      </c>
      <c r="K77" s="71"/>
      <c r="L77" s="79">
        <v>198196</v>
      </c>
      <c r="M77" s="71"/>
      <c r="N77" s="79">
        <v>1195891583</v>
      </c>
      <c r="O77" s="71"/>
      <c r="P77" s="79">
        <v>1421065320</v>
      </c>
      <c r="Q77" s="71"/>
      <c r="R77" s="79">
        <v>-225173737</v>
      </c>
    </row>
    <row r="78" spans="2:18" x14ac:dyDescent="0.55000000000000004">
      <c r="B78" s="110" t="s">
        <v>21</v>
      </c>
      <c r="D78" s="79">
        <v>0</v>
      </c>
      <c r="E78" s="71"/>
      <c r="F78" s="79">
        <v>0</v>
      </c>
      <c r="G78" s="71"/>
      <c r="H78" s="79">
        <v>0</v>
      </c>
      <c r="I78" s="71"/>
      <c r="J78" s="79">
        <v>0</v>
      </c>
      <c r="K78" s="71"/>
      <c r="L78" s="79">
        <v>362720</v>
      </c>
      <c r="M78" s="71"/>
      <c r="N78" s="79">
        <v>8417558456</v>
      </c>
      <c r="O78" s="71"/>
      <c r="P78" s="79">
        <v>8653424512</v>
      </c>
      <c r="Q78" s="71"/>
      <c r="R78" s="79">
        <v>-235866056</v>
      </c>
    </row>
    <row r="79" spans="2:18" x14ac:dyDescent="0.55000000000000004">
      <c r="B79" s="110" t="s">
        <v>236</v>
      </c>
      <c r="D79" s="79">
        <v>0</v>
      </c>
      <c r="E79" s="71"/>
      <c r="F79" s="79">
        <v>0</v>
      </c>
      <c r="G79" s="71"/>
      <c r="H79" s="79">
        <v>0</v>
      </c>
      <c r="I79" s="71"/>
      <c r="J79" s="79">
        <v>0</v>
      </c>
      <c r="K79" s="71"/>
      <c r="L79" s="79">
        <v>28252</v>
      </c>
      <c r="M79" s="71"/>
      <c r="N79" s="79">
        <v>25723468303</v>
      </c>
      <c r="O79" s="71"/>
      <c r="P79" s="79">
        <v>26037487465</v>
      </c>
      <c r="Q79" s="71"/>
      <c r="R79" s="79">
        <v>-314019162</v>
      </c>
    </row>
    <row r="80" spans="2:18" x14ac:dyDescent="0.55000000000000004">
      <c r="B80" s="110" t="s">
        <v>127</v>
      </c>
      <c r="D80" s="79">
        <v>0</v>
      </c>
      <c r="E80" s="71"/>
      <c r="F80" s="79">
        <v>0</v>
      </c>
      <c r="G80" s="71"/>
      <c r="H80" s="79">
        <v>0</v>
      </c>
      <c r="I80" s="71"/>
      <c r="J80" s="79">
        <v>0</v>
      </c>
      <c r="K80" s="71"/>
      <c r="L80" s="79">
        <v>1400000</v>
      </c>
      <c r="M80" s="71"/>
      <c r="N80" s="79">
        <v>2717826822</v>
      </c>
      <c r="O80" s="71"/>
      <c r="P80" s="79">
        <v>3335092096</v>
      </c>
      <c r="Q80" s="71"/>
      <c r="R80" s="79">
        <v>-617265274</v>
      </c>
    </row>
    <row r="81" spans="2:18" x14ac:dyDescent="0.55000000000000004">
      <c r="B81" s="110" t="s">
        <v>95</v>
      </c>
      <c r="D81" s="79">
        <v>0</v>
      </c>
      <c r="E81" s="71"/>
      <c r="F81" s="79">
        <v>0</v>
      </c>
      <c r="G81" s="71"/>
      <c r="H81" s="79">
        <v>0</v>
      </c>
      <c r="I81" s="71"/>
      <c r="J81" s="79">
        <v>0</v>
      </c>
      <c r="K81" s="71"/>
      <c r="L81" s="79">
        <v>218000</v>
      </c>
      <c r="M81" s="71"/>
      <c r="N81" s="79">
        <v>9370872951</v>
      </c>
      <c r="O81" s="71"/>
      <c r="P81" s="79">
        <v>10118040824</v>
      </c>
      <c r="Q81" s="71"/>
      <c r="R81" s="79">
        <v>-747167873</v>
      </c>
    </row>
    <row r="82" spans="2:18" x14ac:dyDescent="0.55000000000000004">
      <c r="B82" s="110" t="s">
        <v>122</v>
      </c>
      <c r="D82" s="79">
        <v>0</v>
      </c>
      <c r="E82" s="71"/>
      <c r="F82" s="79">
        <v>0</v>
      </c>
      <c r="G82" s="71"/>
      <c r="H82" s="79">
        <v>0</v>
      </c>
      <c r="I82" s="71"/>
      <c r="J82" s="79">
        <v>0</v>
      </c>
      <c r="K82" s="71"/>
      <c r="L82" s="79">
        <v>199555</v>
      </c>
      <c r="M82" s="71"/>
      <c r="N82" s="79">
        <v>4011203609</v>
      </c>
      <c r="O82" s="71"/>
      <c r="P82" s="79">
        <v>4911556768</v>
      </c>
      <c r="Q82" s="71"/>
      <c r="R82" s="79">
        <v>-900353159</v>
      </c>
    </row>
    <row r="83" spans="2:18" x14ac:dyDescent="0.55000000000000004">
      <c r="B83" s="111" t="s">
        <v>93</v>
      </c>
      <c r="D83" s="80">
        <v>0</v>
      </c>
      <c r="E83" s="71"/>
      <c r="F83" s="80">
        <v>0</v>
      </c>
      <c r="G83" s="71"/>
      <c r="H83" s="80">
        <v>0</v>
      </c>
      <c r="I83" s="71"/>
      <c r="J83" s="80">
        <v>0</v>
      </c>
      <c r="K83" s="71"/>
      <c r="L83" s="80">
        <v>1570000</v>
      </c>
      <c r="M83" s="71"/>
      <c r="N83" s="80">
        <v>11295191390</v>
      </c>
      <c r="O83" s="71"/>
      <c r="P83" s="80">
        <v>12235343826</v>
      </c>
      <c r="Q83" s="71"/>
      <c r="R83" s="80">
        <v>-940152436</v>
      </c>
    </row>
    <row r="84" spans="2:18" x14ac:dyDescent="0.55000000000000004">
      <c r="B84" s="110" t="s">
        <v>23</v>
      </c>
      <c r="D84" s="79">
        <v>0</v>
      </c>
      <c r="E84" s="71"/>
      <c r="F84" s="79">
        <v>0</v>
      </c>
      <c r="G84" s="71"/>
      <c r="H84" s="79">
        <v>0</v>
      </c>
      <c r="I84" s="71"/>
      <c r="J84" s="79">
        <v>0</v>
      </c>
      <c r="K84" s="71"/>
      <c r="L84" s="79">
        <v>201194</v>
      </c>
      <c r="M84" s="71"/>
      <c r="N84" s="79">
        <v>3863099427</v>
      </c>
      <c r="O84" s="71"/>
      <c r="P84" s="79">
        <v>4824456392</v>
      </c>
      <c r="Q84" s="71"/>
      <c r="R84" s="79">
        <v>-961356965</v>
      </c>
    </row>
    <row r="85" spans="2:18" x14ac:dyDescent="0.55000000000000004">
      <c r="B85" s="110" t="s">
        <v>112</v>
      </c>
      <c r="D85" s="79">
        <v>0</v>
      </c>
      <c r="E85" s="71"/>
      <c r="F85" s="79">
        <v>0</v>
      </c>
      <c r="G85" s="71"/>
      <c r="H85" s="79">
        <v>0</v>
      </c>
      <c r="I85" s="71"/>
      <c r="J85" s="79">
        <v>0</v>
      </c>
      <c r="K85" s="71"/>
      <c r="L85" s="79">
        <v>2000000</v>
      </c>
      <c r="M85" s="71"/>
      <c r="N85" s="79">
        <v>28062528674</v>
      </c>
      <c r="O85" s="71"/>
      <c r="P85" s="79">
        <v>29165427000</v>
      </c>
      <c r="Q85" s="71"/>
      <c r="R85" s="79">
        <v>-1102898326</v>
      </c>
    </row>
    <row r="86" spans="2:18" x14ac:dyDescent="0.55000000000000004">
      <c r="B86" s="110" t="s">
        <v>96</v>
      </c>
      <c r="D86" s="79">
        <v>0</v>
      </c>
      <c r="E86" s="71"/>
      <c r="F86" s="79">
        <v>0</v>
      </c>
      <c r="G86" s="71"/>
      <c r="H86" s="79">
        <v>0</v>
      </c>
      <c r="I86" s="71"/>
      <c r="J86" s="79">
        <v>0</v>
      </c>
      <c r="K86" s="71"/>
      <c r="L86" s="79">
        <v>1900000</v>
      </c>
      <c r="M86" s="71"/>
      <c r="N86" s="79">
        <v>6123294602</v>
      </c>
      <c r="O86" s="71"/>
      <c r="P86" s="79">
        <v>7359823544</v>
      </c>
      <c r="Q86" s="71"/>
      <c r="R86" s="79">
        <v>-1236528942</v>
      </c>
    </row>
    <row r="87" spans="2:18" x14ac:dyDescent="0.55000000000000004">
      <c r="B87" s="110" t="s">
        <v>29</v>
      </c>
      <c r="D87" s="79">
        <v>0</v>
      </c>
      <c r="E87" s="71"/>
      <c r="F87" s="79">
        <v>0</v>
      </c>
      <c r="G87" s="71"/>
      <c r="H87" s="79">
        <v>0</v>
      </c>
      <c r="I87" s="71"/>
      <c r="J87" s="79">
        <v>0</v>
      </c>
      <c r="K87" s="71"/>
      <c r="L87" s="79">
        <v>1400000</v>
      </c>
      <c r="M87" s="71"/>
      <c r="N87" s="79">
        <v>8350784980</v>
      </c>
      <c r="O87" s="71"/>
      <c r="P87" s="79">
        <v>10575743381</v>
      </c>
      <c r="Q87" s="71"/>
      <c r="R87" s="79">
        <v>-2224958401</v>
      </c>
    </row>
    <row r="88" spans="2:18" x14ac:dyDescent="0.55000000000000004">
      <c r="B88" s="110" t="s">
        <v>20</v>
      </c>
      <c r="D88" s="79">
        <v>0</v>
      </c>
      <c r="E88" s="71"/>
      <c r="F88" s="79">
        <v>0</v>
      </c>
      <c r="G88" s="71"/>
      <c r="H88" s="79">
        <v>0</v>
      </c>
      <c r="I88" s="71"/>
      <c r="J88" s="79">
        <v>0</v>
      </c>
      <c r="K88" s="71"/>
      <c r="L88" s="79">
        <v>3789312</v>
      </c>
      <c r="M88" s="71"/>
      <c r="N88" s="79">
        <v>13122387456</v>
      </c>
      <c r="O88" s="71"/>
      <c r="P88" s="79">
        <v>15415716591</v>
      </c>
      <c r="Q88" s="71"/>
      <c r="R88" s="79">
        <v>-2293329135</v>
      </c>
    </row>
    <row r="89" spans="2:18" x14ac:dyDescent="0.55000000000000004">
      <c r="B89" s="110" t="s">
        <v>258</v>
      </c>
      <c r="D89" s="79">
        <v>0</v>
      </c>
      <c r="E89" s="71"/>
      <c r="F89" s="79">
        <v>0</v>
      </c>
      <c r="G89" s="71"/>
      <c r="H89" s="79">
        <v>0</v>
      </c>
      <c r="I89" s="71"/>
      <c r="J89" s="79">
        <v>0</v>
      </c>
      <c r="K89" s="71"/>
      <c r="L89" s="79">
        <v>3789312</v>
      </c>
      <c r="M89" s="71"/>
      <c r="N89" s="79">
        <v>10421110955</v>
      </c>
      <c r="O89" s="71"/>
      <c r="P89" s="79">
        <v>13122387456</v>
      </c>
      <c r="Q89" s="71"/>
      <c r="R89" s="79">
        <v>-2701276501</v>
      </c>
    </row>
    <row r="90" spans="2:18" x14ac:dyDescent="0.55000000000000004">
      <c r="B90" s="110" t="s">
        <v>17</v>
      </c>
      <c r="D90" s="79">
        <v>0</v>
      </c>
      <c r="E90" s="71"/>
      <c r="F90" s="79">
        <v>0</v>
      </c>
      <c r="G90" s="71"/>
      <c r="H90" s="79">
        <v>0</v>
      </c>
      <c r="I90" s="71"/>
      <c r="J90" s="79">
        <v>0</v>
      </c>
      <c r="K90" s="71"/>
      <c r="L90" s="79">
        <v>1354194</v>
      </c>
      <c r="M90" s="71"/>
      <c r="N90" s="79">
        <v>11886329924</v>
      </c>
      <c r="O90" s="71"/>
      <c r="P90" s="79">
        <v>15140698791</v>
      </c>
      <c r="Q90" s="71"/>
      <c r="R90" s="79">
        <v>-3254368867</v>
      </c>
    </row>
    <row r="91" spans="2:18" x14ac:dyDescent="0.55000000000000004">
      <c r="B91" s="111" t="s">
        <v>19</v>
      </c>
      <c r="D91" s="80">
        <v>0</v>
      </c>
      <c r="E91" s="71"/>
      <c r="F91" s="80">
        <v>0</v>
      </c>
      <c r="G91" s="71"/>
      <c r="H91" s="80">
        <v>0</v>
      </c>
      <c r="I91" s="71"/>
      <c r="J91" s="80">
        <v>0</v>
      </c>
      <c r="K91" s="71"/>
      <c r="L91" s="80">
        <v>1660000</v>
      </c>
      <c r="M91" s="71"/>
      <c r="N91" s="80">
        <v>21490356921</v>
      </c>
      <c r="O91" s="71"/>
      <c r="P91" s="80">
        <v>25433232994</v>
      </c>
      <c r="Q91" s="71"/>
      <c r="R91" s="80">
        <v>-3942876073</v>
      </c>
    </row>
    <row r="92" spans="2:18" x14ac:dyDescent="0.55000000000000004">
      <c r="B92" s="110" t="s">
        <v>125</v>
      </c>
      <c r="D92" s="79">
        <v>0</v>
      </c>
      <c r="E92" s="71"/>
      <c r="F92" s="79">
        <v>0</v>
      </c>
      <c r="G92" s="71"/>
      <c r="H92" s="79">
        <v>0</v>
      </c>
      <c r="I92" s="71"/>
      <c r="J92" s="79">
        <v>0</v>
      </c>
      <c r="K92" s="71"/>
      <c r="L92" s="79">
        <v>5400000</v>
      </c>
      <c r="M92" s="71"/>
      <c r="N92" s="79">
        <v>38249675958</v>
      </c>
      <c r="O92" s="71"/>
      <c r="P92" s="79">
        <v>42406173000</v>
      </c>
      <c r="Q92" s="71"/>
      <c r="R92" s="79">
        <v>-4156497042</v>
      </c>
    </row>
    <row r="93" spans="2:18" x14ac:dyDescent="0.55000000000000004">
      <c r="B93" s="110" t="s">
        <v>26</v>
      </c>
      <c r="D93" s="79">
        <v>0</v>
      </c>
      <c r="E93" s="71"/>
      <c r="F93" s="79">
        <v>0</v>
      </c>
      <c r="G93" s="71"/>
      <c r="H93" s="79">
        <v>0</v>
      </c>
      <c r="I93" s="71"/>
      <c r="J93" s="79">
        <v>0</v>
      </c>
      <c r="K93" s="71"/>
      <c r="L93" s="79">
        <v>3432838</v>
      </c>
      <c r="M93" s="71"/>
      <c r="N93" s="79">
        <v>32868745715</v>
      </c>
      <c r="O93" s="71"/>
      <c r="P93" s="79">
        <v>37330605060</v>
      </c>
      <c r="Q93" s="71"/>
      <c r="R93" s="79">
        <v>-4461859345</v>
      </c>
    </row>
    <row r="94" spans="2:18" x14ac:dyDescent="0.55000000000000004">
      <c r="B94" s="111" t="s">
        <v>13</v>
      </c>
      <c r="D94" s="80">
        <v>0</v>
      </c>
      <c r="E94" s="71"/>
      <c r="F94" s="80">
        <v>0</v>
      </c>
      <c r="G94" s="71"/>
      <c r="H94" s="80">
        <v>0</v>
      </c>
      <c r="I94" s="71"/>
      <c r="J94" s="80">
        <v>0</v>
      </c>
      <c r="K94" s="71"/>
      <c r="L94" s="80">
        <v>4816572</v>
      </c>
      <c r="M94" s="71"/>
      <c r="N94" s="80">
        <v>68079743102</v>
      </c>
      <c r="O94" s="71"/>
      <c r="P94" s="80">
        <v>72821587165</v>
      </c>
      <c r="Q94" s="71"/>
      <c r="R94" s="80">
        <v>-4741844063</v>
      </c>
    </row>
    <row r="95" spans="2:18" x14ac:dyDescent="0.55000000000000004">
      <c r="B95" s="110" t="s">
        <v>177</v>
      </c>
      <c r="D95" s="79">
        <v>0</v>
      </c>
      <c r="E95" s="71"/>
      <c r="F95" s="79">
        <v>0</v>
      </c>
      <c r="G95" s="71"/>
      <c r="H95" s="79">
        <v>0</v>
      </c>
      <c r="I95" s="71"/>
      <c r="J95" s="79">
        <v>0</v>
      </c>
      <c r="K95" s="71"/>
      <c r="L95" s="79">
        <v>160000</v>
      </c>
      <c r="M95" s="71"/>
      <c r="N95" s="79">
        <v>154862224400</v>
      </c>
      <c r="O95" s="71"/>
      <c r="P95" s="79">
        <v>159971000000</v>
      </c>
      <c r="Q95" s="71"/>
      <c r="R95" s="79">
        <v>-5108775600</v>
      </c>
    </row>
    <row r="96" spans="2:18" x14ac:dyDescent="0.55000000000000004">
      <c r="B96" s="110" t="s">
        <v>89</v>
      </c>
      <c r="D96" s="79">
        <v>0</v>
      </c>
      <c r="E96" s="71"/>
      <c r="F96" s="79">
        <v>0</v>
      </c>
      <c r="G96" s="71"/>
      <c r="H96" s="79">
        <v>0</v>
      </c>
      <c r="I96" s="71"/>
      <c r="J96" s="79">
        <v>0</v>
      </c>
      <c r="K96" s="71"/>
      <c r="L96" s="79">
        <v>740000</v>
      </c>
      <c r="M96" s="71"/>
      <c r="N96" s="79">
        <v>5322210869</v>
      </c>
      <c r="O96" s="71"/>
      <c r="P96" s="79">
        <v>10561708207</v>
      </c>
      <c r="Q96" s="71"/>
      <c r="R96" s="79">
        <v>-5239497338</v>
      </c>
    </row>
    <row r="97" spans="2:18" x14ac:dyDescent="0.55000000000000004">
      <c r="B97" s="110" t="s">
        <v>174</v>
      </c>
      <c r="D97" s="79">
        <v>0</v>
      </c>
      <c r="E97" s="71"/>
      <c r="F97" s="79">
        <v>0</v>
      </c>
      <c r="G97" s="71"/>
      <c r="H97" s="79">
        <v>0</v>
      </c>
      <c r="I97" s="71"/>
      <c r="J97" s="79">
        <v>0</v>
      </c>
      <c r="K97" s="71"/>
      <c r="L97" s="79">
        <v>133000</v>
      </c>
      <c r="M97" s="71"/>
      <c r="N97" s="79">
        <v>130323426875</v>
      </c>
      <c r="O97" s="71"/>
      <c r="P97" s="79">
        <v>136305663562</v>
      </c>
      <c r="Q97" s="71"/>
      <c r="R97" s="79">
        <v>-5982236687</v>
      </c>
    </row>
    <row r="98" spans="2:18" x14ac:dyDescent="0.55000000000000004">
      <c r="B98" s="110" t="s">
        <v>223</v>
      </c>
      <c r="D98" s="79">
        <v>0</v>
      </c>
      <c r="E98" s="71"/>
      <c r="F98" s="79">
        <v>0</v>
      </c>
      <c r="G98" s="71"/>
      <c r="H98" s="79">
        <v>0</v>
      </c>
      <c r="I98" s="71"/>
      <c r="J98" s="79">
        <v>0</v>
      </c>
      <c r="K98" s="71"/>
      <c r="L98" s="79">
        <v>17000000</v>
      </c>
      <c r="M98" s="71"/>
      <c r="N98" s="79">
        <v>33320071265</v>
      </c>
      <c r="O98" s="71"/>
      <c r="P98" s="79">
        <v>39881286000</v>
      </c>
      <c r="Q98" s="71"/>
      <c r="R98" s="79">
        <v>-6561214735</v>
      </c>
    </row>
    <row r="99" spans="2:18" x14ac:dyDescent="0.55000000000000004">
      <c r="B99" s="110" t="s">
        <v>160</v>
      </c>
      <c r="D99" s="79">
        <v>0</v>
      </c>
      <c r="E99" s="71"/>
      <c r="F99" s="79">
        <v>0</v>
      </c>
      <c r="G99" s="71"/>
      <c r="H99" s="79">
        <v>0</v>
      </c>
      <c r="I99" s="71"/>
      <c r="J99" s="79">
        <v>0</v>
      </c>
      <c r="K99" s="71"/>
      <c r="L99" s="79">
        <v>221985</v>
      </c>
      <c r="M99" s="71"/>
      <c r="N99" s="79">
        <v>209782728183</v>
      </c>
      <c r="O99" s="71"/>
      <c r="P99" s="79">
        <v>230120090738</v>
      </c>
      <c r="Q99" s="71"/>
      <c r="R99" s="79">
        <v>-20337362555</v>
      </c>
    </row>
    <row r="100" spans="2:18" x14ac:dyDescent="0.55000000000000004">
      <c r="B100" s="110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2:18" ht="21.75" thickBot="1" x14ac:dyDescent="0.6">
      <c r="B101" s="27" t="s">
        <v>144</v>
      </c>
      <c r="D101" s="70">
        <f>SUM(D10:D100)</f>
        <v>209946</v>
      </c>
      <c r="E101" s="71"/>
      <c r="F101" s="70">
        <f>SUM(F10:F100)</f>
        <v>43900628580</v>
      </c>
      <c r="G101" s="71"/>
      <c r="H101" s="70">
        <f>SUM(H10:H100)</f>
        <v>43498920857</v>
      </c>
      <c r="I101" s="71"/>
      <c r="J101" s="70">
        <f>SUM(J10:J100)</f>
        <v>401707723</v>
      </c>
      <c r="K101" s="71"/>
      <c r="L101" s="70">
        <f>SUM(L10:L100)</f>
        <v>80486348</v>
      </c>
      <c r="M101" s="71"/>
      <c r="N101" s="70">
        <f>SUM(N10:N100)</f>
        <v>1590084002173</v>
      </c>
      <c r="O101" s="71"/>
      <c r="P101" s="70">
        <f>SUM(P10:P100)</f>
        <v>1601000152694</v>
      </c>
      <c r="Q101" s="71"/>
      <c r="R101" s="70">
        <f>SUM(R10:R100)</f>
        <v>-10916150521</v>
      </c>
    </row>
    <row r="102" spans="2:18" ht="21.75" thickTop="1" x14ac:dyDescent="0.55000000000000004"/>
    <row r="103" spans="2:18" ht="26.25" x14ac:dyDescent="0.65">
      <c r="J103" s="24">
        <v>13</v>
      </c>
    </row>
  </sheetData>
  <sortState xmlns:xlrd2="http://schemas.microsoft.com/office/spreadsheetml/2017/richdata2" ref="B10:R99">
    <sortCondition descending="1" ref="R10:R9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3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C2:AC46"/>
  <sheetViews>
    <sheetView rightToLeft="1" view="pageBreakPreview" topLeftCell="B1" zoomScale="85" zoomScaleNormal="100" zoomScaleSheetLayoutView="85" workbookViewId="0">
      <selection activeCell="W90" sqref="W90"/>
    </sheetView>
  </sheetViews>
  <sheetFormatPr defaultRowHeight="21" x14ac:dyDescent="0.6"/>
  <cols>
    <col min="1" max="2" width="5.7109375" style="1" customWidth="1"/>
    <col min="3" max="3" width="37.7109375" style="1" customWidth="1"/>
    <col min="4" max="4" width="1" style="1" customWidth="1"/>
    <col min="5" max="5" width="16.42578125" style="1" customWidth="1"/>
    <col min="6" max="6" width="1" style="1" customWidth="1"/>
    <col min="7" max="7" width="16.5703125" style="1" customWidth="1"/>
    <col min="8" max="8" width="1" style="1" customWidth="1"/>
    <col min="9" max="9" width="17.5703125" style="1" bestFit="1" customWidth="1"/>
    <col min="10" max="10" width="1" style="1" customWidth="1"/>
    <col min="11" max="11" width="17.140625" style="1" customWidth="1"/>
    <col min="12" max="12" width="1" style="1" customWidth="1"/>
    <col min="13" max="13" width="21" style="61" bestFit="1" customWidth="1"/>
    <col min="14" max="14" width="1" style="1" customWidth="1"/>
    <col min="15" max="15" width="18.42578125" style="1" customWidth="1"/>
    <col min="16" max="16" width="1" style="1" customWidth="1"/>
    <col min="17" max="17" width="17.57031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39" t="s">
        <v>159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5"/>
      <c r="S2" s="15"/>
      <c r="T2" s="15"/>
      <c r="U2" s="15"/>
      <c r="V2" s="15"/>
    </row>
    <row r="3" spans="3:29" ht="30" x14ac:dyDescent="0.6">
      <c r="C3" s="139" t="s">
        <v>64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5"/>
      <c r="S3" s="15"/>
    </row>
    <row r="4" spans="3:29" ht="30" x14ac:dyDescent="0.6">
      <c r="C4" s="139" t="s">
        <v>274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5"/>
      <c r="S4" s="15"/>
    </row>
    <row r="6" spans="3:29" s="2" customFormat="1" ht="30" x14ac:dyDescent="0.55000000000000004">
      <c r="C6" s="12" t="s">
        <v>254</v>
      </c>
      <c r="F6" s="11"/>
      <c r="G6" s="11"/>
      <c r="H6" s="11"/>
      <c r="I6" s="11"/>
      <c r="J6" s="11"/>
      <c r="K6" s="11"/>
      <c r="L6" s="11"/>
      <c r="M6" s="6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3:29" s="14" customFormat="1" ht="27" customHeight="1" x14ac:dyDescent="0.6">
      <c r="C7" s="140" t="s">
        <v>68</v>
      </c>
      <c r="E7" s="141" t="s">
        <v>66</v>
      </c>
      <c r="F7" s="141" t="s">
        <v>66</v>
      </c>
      <c r="G7" s="141" t="s">
        <v>66</v>
      </c>
      <c r="H7" s="141" t="s">
        <v>66</v>
      </c>
      <c r="I7" s="141" t="s">
        <v>66</v>
      </c>
      <c r="J7" s="141" t="s">
        <v>66</v>
      </c>
      <c r="K7" s="141" t="s">
        <v>66</v>
      </c>
      <c r="M7" s="141" t="s">
        <v>67</v>
      </c>
      <c r="N7" s="141" t="s">
        <v>67</v>
      </c>
      <c r="O7" s="141" t="s">
        <v>67</v>
      </c>
      <c r="P7" s="141" t="s">
        <v>67</v>
      </c>
      <c r="Q7" s="141" t="s">
        <v>67</v>
      </c>
      <c r="R7" s="141" t="s">
        <v>67</v>
      </c>
      <c r="S7" s="141" t="s">
        <v>67</v>
      </c>
    </row>
    <row r="8" spans="3:29" s="43" customFormat="1" ht="48" customHeight="1" x14ac:dyDescent="0.75">
      <c r="C8" s="140" t="s">
        <v>68</v>
      </c>
      <c r="E8" s="170" t="s">
        <v>132</v>
      </c>
      <c r="F8" s="44"/>
      <c r="G8" s="170" t="s">
        <v>129</v>
      </c>
      <c r="H8" s="44"/>
      <c r="I8" s="170" t="s">
        <v>130</v>
      </c>
      <c r="J8" s="44"/>
      <c r="K8" s="170" t="s">
        <v>133</v>
      </c>
      <c r="M8" s="171" t="s">
        <v>132</v>
      </c>
      <c r="N8" s="44"/>
      <c r="O8" s="170" t="s">
        <v>129</v>
      </c>
      <c r="P8" s="44"/>
      <c r="Q8" s="170" t="s">
        <v>130</v>
      </c>
      <c r="R8" s="44"/>
      <c r="S8" s="170" t="s">
        <v>133</v>
      </c>
    </row>
    <row r="9" spans="3:29" ht="21.75" x14ac:dyDescent="0.6">
      <c r="C9" s="106" t="s">
        <v>177</v>
      </c>
      <c r="D9" s="4"/>
      <c r="E9" s="75">
        <v>0</v>
      </c>
      <c r="F9" s="64"/>
      <c r="G9" s="75">
        <v>0</v>
      </c>
      <c r="H9" s="64"/>
      <c r="I9" s="75">
        <v>0</v>
      </c>
      <c r="J9" s="64"/>
      <c r="K9" s="75">
        <v>0</v>
      </c>
      <c r="L9" s="64"/>
      <c r="M9" s="135">
        <v>22954005329</v>
      </c>
      <c r="N9" s="64"/>
      <c r="O9" s="75">
        <v>0</v>
      </c>
      <c r="P9" s="64"/>
      <c r="Q9" s="75">
        <v>-5108775600</v>
      </c>
      <c r="R9" s="64"/>
      <c r="S9" s="75">
        <v>17845229729</v>
      </c>
    </row>
    <row r="10" spans="3:29" ht="21.75" x14ac:dyDescent="0.6">
      <c r="C10" s="108" t="s">
        <v>174</v>
      </c>
      <c r="D10" s="4"/>
      <c r="E10" s="74">
        <v>918176713</v>
      </c>
      <c r="F10" s="64"/>
      <c r="G10" s="74">
        <v>0</v>
      </c>
      <c r="H10" s="64"/>
      <c r="I10" s="74">
        <v>0</v>
      </c>
      <c r="J10" s="64"/>
      <c r="K10" s="74">
        <v>918176713</v>
      </c>
      <c r="L10" s="64"/>
      <c r="M10" s="136">
        <v>20967446725</v>
      </c>
      <c r="N10" s="64"/>
      <c r="O10" s="74">
        <v>-68515481</v>
      </c>
      <c r="P10" s="64"/>
      <c r="Q10" s="74">
        <v>-5982236687</v>
      </c>
      <c r="R10" s="64"/>
      <c r="S10" s="74">
        <v>14916694557</v>
      </c>
    </row>
    <row r="11" spans="3:29" ht="21.75" x14ac:dyDescent="0.6">
      <c r="C11" s="107" t="s">
        <v>160</v>
      </c>
      <c r="D11" s="4"/>
      <c r="E11" s="77">
        <v>0</v>
      </c>
      <c r="F11" s="64"/>
      <c r="G11" s="77">
        <v>0</v>
      </c>
      <c r="H11" s="64"/>
      <c r="I11" s="77">
        <v>0</v>
      </c>
      <c r="J11" s="64"/>
      <c r="K11" s="77">
        <v>0</v>
      </c>
      <c r="L11" s="64"/>
      <c r="M11" s="137">
        <v>31600493792</v>
      </c>
      <c r="N11" s="64"/>
      <c r="O11" s="77">
        <v>0</v>
      </c>
      <c r="P11" s="64"/>
      <c r="Q11" s="77">
        <v>-20337362555</v>
      </c>
      <c r="R11" s="64"/>
      <c r="S11" s="77">
        <v>11263131237</v>
      </c>
    </row>
    <row r="12" spans="3:29" ht="21.75" x14ac:dyDescent="0.6">
      <c r="C12" s="108" t="s">
        <v>235</v>
      </c>
      <c r="D12" s="4"/>
      <c r="E12" s="74">
        <v>0</v>
      </c>
      <c r="F12" s="64"/>
      <c r="G12" s="74">
        <v>0</v>
      </c>
      <c r="H12" s="64"/>
      <c r="I12" s="74">
        <v>0</v>
      </c>
      <c r="J12" s="64"/>
      <c r="K12" s="74">
        <v>0</v>
      </c>
      <c r="L12" s="64"/>
      <c r="M12" s="136">
        <v>0</v>
      </c>
      <c r="N12" s="64"/>
      <c r="O12" s="74">
        <v>0</v>
      </c>
      <c r="P12" s="64"/>
      <c r="Q12" s="74">
        <v>3104370173</v>
      </c>
      <c r="R12" s="64"/>
      <c r="S12" s="74">
        <v>3104370173</v>
      </c>
    </row>
    <row r="13" spans="3:29" ht="21.75" x14ac:dyDescent="0.6">
      <c r="C13" s="108" t="s">
        <v>216</v>
      </c>
      <c r="D13" s="4"/>
      <c r="E13" s="74">
        <v>0</v>
      </c>
      <c r="F13" s="64"/>
      <c r="G13" s="74">
        <v>0</v>
      </c>
      <c r="H13" s="64"/>
      <c r="I13" s="74">
        <v>0</v>
      </c>
      <c r="J13" s="64"/>
      <c r="K13" s="74">
        <v>0</v>
      </c>
      <c r="L13" s="64"/>
      <c r="M13" s="136">
        <v>1142845210</v>
      </c>
      <c r="N13" s="64"/>
      <c r="O13" s="74">
        <v>0</v>
      </c>
      <c r="P13" s="64"/>
      <c r="Q13" s="74">
        <v>5</v>
      </c>
      <c r="R13" s="64"/>
      <c r="S13" s="74">
        <v>1142845215</v>
      </c>
    </row>
    <row r="14" spans="3:29" ht="21.75" x14ac:dyDescent="0.6">
      <c r="C14" s="108" t="s">
        <v>167</v>
      </c>
      <c r="D14" s="4"/>
      <c r="E14" s="74">
        <v>0</v>
      </c>
      <c r="F14" s="64"/>
      <c r="G14" s="74">
        <v>0</v>
      </c>
      <c r="H14" s="64"/>
      <c r="I14" s="74">
        <v>0</v>
      </c>
      <c r="J14" s="64"/>
      <c r="K14" s="74">
        <v>0</v>
      </c>
      <c r="L14" s="64"/>
      <c r="M14" s="136">
        <v>0</v>
      </c>
      <c r="N14" s="64"/>
      <c r="O14" s="74">
        <v>0</v>
      </c>
      <c r="P14" s="64"/>
      <c r="Q14" s="74">
        <v>751075825</v>
      </c>
      <c r="R14" s="64"/>
      <c r="S14" s="74">
        <v>751075825</v>
      </c>
    </row>
    <row r="15" spans="3:29" ht="21.75" x14ac:dyDescent="0.6">
      <c r="C15" s="108" t="s">
        <v>168</v>
      </c>
      <c r="D15" s="4"/>
      <c r="E15" s="74">
        <v>0</v>
      </c>
      <c r="F15" s="64"/>
      <c r="G15" s="74">
        <v>109014220</v>
      </c>
      <c r="H15" s="64"/>
      <c r="I15" s="74">
        <v>120954489</v>
      </c>
      <c r="J15" s="64"/>
      <c r="K15" s="74">
        <v>229968709</v>
      </c>
      <c r="L15" s="64"/>
      <c r="M15" s="136">
        <v>0</v>
      </c>
      <c r="N15" s="64"/>
      <c r="O15" s="74">
        <v>204798772</v>
      </c>
      <c r="P15" s="64"/>
      <c r="Q15" s="74">
        <v>477814378</v>
      </c>
      <c r="R15" s="64"/>
      <c r="S15" s="74">
        <v>682613150</v>
      </c>
    </row>
    <row r="16" spans="3:29" ht="21.75" x14ac:dyDescent="0.6">
      <c r="C16" s="108" t="s">
        <v>163</v>
      </c>
      <c r="D16" s="4"/>
      <c r="E16" s="74">
        <v>0</v>
      </c>
      <c r="F16" s="64"/>
      <c r="G16" s="74">
        <v>0</v>
      </c>
      <c r="H16" s="64"/>
      <c r="I16" s="74">
        <v>0</v>
      </c>
      <c r="J16" s="64"/>
      <c r="K16" s="74">
        <v>0</v>
      </c>
      <c r="L16" s="64"/>
      <c r="M16" s="136">
        <v>0</v>
      </c>
      <c r="N16" s="64"/>
      <c r="O16" s="74">
        <v>0</v>
      </c>
      <c r="P16" s="64"/>
      <c r="Q16" s="74">
        <v>481431930</v>
      </c>
      <c r="R16" s="64"/>
      <c r="S16" s="74">
        <v>481431930</v>
      </c>
    </row>
    <row r="17" spans="3:19" ht="21.75" x14ac:dyDescent="0.6">
      <c r="C17" s="108" t="s">
        <v>271</v>
      </c>
      <c r="D17" s="4"/>
      <c r="E17" s="74">
        <v>0</v>
      </c>
      <c r="F17" s="64"/>
      <c r="G17" s="74">
        <v>234781482</v>
      </c>
      <c r="H17" s="64"/>
      <c r="I17" s="74">
        <v>123685539</v>
      </c>
      <c r="J17" s="64"/>
      <c r="K17" s="74">
        <v>358467021</v>
      </c>
      <c r="L17" s="64"/>
      <c r="M17" s="136">
        <v>0</v>
      </c>
      <c r="N17" s="64"/>
      <c r="O17" s="74">
        <v>341799803</v>
      </c>
      <c r="P17" s="64"/>
      <c r="Q17" s="74">
        <v>123685539</v>
      </c>
      <c r="R17" s="64"/>
      <c r="S17" s="74">
        <v>465485342</v>
      </c>
    </row>
    <row r="18" spans="3:19" ht="21.75" x14ac:dyDescent="0.6">
      <c r="C18" s="108" t="s">
        <v>164</v>
      </c>
      <c r="D18" s="4"/>
      <c r="E18" s="74">
        <v>0</v>
      </c>
      <c r="F18" s="64"/>
      <c r="G18" s="74">
        <v>102698378</v>
      </c>
      <c r="H18" s="64"/>
      <c r="I18" s="74">
        <v>36543642</v>
      </c>
      <c r="J18" s="64"/>
      <c r="K18" s="74">
        <v>139242020</v>
      </c>
      <c r="L18" s="64"/>
      <c r="M18" s="136">
        <v>0</v>
      </c>
      <c r="N18" s="64"/>
      <c r="O18" s="74">
        <v>132446126</v>
      </c>
      <c r="P18" s="64"/>
      <c r="Q18" s="74">
        <v>313503772</v>
      </c>
      <c r="R18" s="64"/>
      <c r="S18" s="74">
        <v>445949898</v>
      </c>
    </row>
    <row r="19" spans="3:19" ht="21.75" x14ac:dyDescent="0.6">
      <c r="C19" s="108" t="s">
        <v>179</v>
      </c>
      <c r="D19" s="4"/>
      <c r="E19" s="74">
        <v>0</v>
      </c>
      <c r="F19" s="64"/>
      <c r="G19" s="74">
        <v>0</v>
      </c>
      <c r="H19" s="64"/>
      <c r="I19" s="74">
        <v>0</v>
      </c>
      <c r="J19" s="64"/>
      <c r="K19" s="74">
        <v>0</v>
      </c>
      <c r="L19" s="64"/>
      <c r="M19" s="136">
        <v>325141513</v>
      </c>
      <c r="N19" s="64"/>
      <c r="O19" s="74">
        <v>0</v>
      </c>
      <c r="P19" s="64"/>
      <c r="Q19" s="74">
        <v>49863674</v>
      </c>
      <c r="R19" s="64"/>
      <c r="S19" s="74">
        <v>375005187</v>
      </c>
    </row>
    <row r="20" spans="3:19" ht="21.75" x14ac:dyDescent="0.6">
      <c r="C20" s="107" t="s">
        <v>270</v>
      </c>
      <c r="D20" s="4"/>
      <c r="E20" s="77">
        <v>0</v>
      </c>
      <c r="F20" s="64"/>
      <c r="G20" s="77">
        <v>14579588</v>
      </c>
      <c r="H20" s="64"/>
      <c r="I20" s="77">
        <v>203264588</v>
      </c>
      <c r="J20" s="64"/>
      <c r="K20" s="77">
        <v>217844176</v>
      </c>
      <c r="L20" s="64"/>
      <c r="M20" s="137">
        <v>0</v>
      </c>
      <c r="N20" s="64"/>
      <c r="O20" s="77">
        <v>87474129</v>
      </c>
      <c r="P20" s="64"/>
      <c r="Q20" s="77">
        <v>216753721</v>
      </c>
      <c r="R20" s="64"/>
      <c r="S20" s="77">
        <v>304227850</v>
      </c>
    </row>
    <row r="21" spans="3:19" ht="21.75" x14ac:dyDescent="0.6">
      <c r="C21" s="107" t="s">
        <v>172</v>
      </c>
      <c r="D21" s="4"/>
      <c r="E21" s="77">
        <v>0</v>
      </c>
      <c r="F21" s="64"/>
      <c r="G21" s="77">
        <v>0</v>
      </c>
      <c r="H21" s="64"/>
      <c r="I21" s="77">
        <v>0</v>
      </c>
      <c r="J21" s="64"/>
      <c r="K21" s="77">
        <v>0</v>
      </c>
      <c r="L21" s="64"/>
      <c r="M21" s="137">
        <v>0</v>
      </c>
      <c r="N21" s="64"/>
      <c r="O21" s="77">
        <v>0</v>
      </c>
      <c r="P21" s="64"/>
      <c r="Q21" s="77">
        <v>212770344</v>
      </c>
      <c r="R21" s="64"/>
      <c r="S21" s="77">
        <v>212770344</v>
      </c>
    </row>
    <row r="22" spans="3:19" ht="21.75" x14ac:dyDescent="0.6">
      <c r="C22" s="108" t="s">
        <v>170</v>
      </c>
      <c r="D22" s="4"/>
      <c r="E22" s="74">
        <v>0</v>
      </c>
      <c r="F22" s="64"/>
      <c r="G22" s="74">
        <v>-4134374</v>
      </c>
      <c r="H22" s="64"/>
      <c r="I22" s="74">
        <v>0</v>
      </c>
      <c r="J22" s="64"/>
      <c r="K22" s="74">
        <v>-4134374</v>
      </c>
      <c r="L22" s="64"/>
      <c r="M22" s="136">
        <v>0</v>
      </c>
      <c r="N22" s="64"/>
      <c r="O22" s="74">
        <v>-4134374</v>
      </c>
      <c r="P22" s="64"/>
      <c r="Q22" s="74">
        <v>195675025</v>
      </c>
      <c r="R22" s="64"/>
      <c r="S22" s="74">
        <v>191540651</v>
      </c>
    </row>
    <row r="23" spans="3:19" ht="21.75" x14ac:dyDescent="0.6">
      <c r="C23" s="108" t="s">
        <v>166</v>
      </c>
      <c r="D23" s="4"/>
      <c r="E23" s="74">
        <v>0</v>
      </c>
      <c r="F23" s="64"/>
      <c r="G23" s="74">
        <v>0</v>
      </c>
      <c r="H23" s="64"/>
      <c r="I23" s="74">
        <v>0</v>
      </c>
      <c r="J23" s="64"/>
      <c r="K23" s="74">
        <v>0</v>
      </c>
      <c r="L23" s="64"/>
      <c r="M23" s="136">
        <v>0</v>
      </c>
      <c r="N23" s="64"/>
      <c r="O23" s="74">
        <v>0</v>
      </c>
      <c r="P23" s="64"/>
      <c r="Q23" s="74">
        <v>163376259</v>
      </c>
      <c r="R23" s="64"/>
      <c r="S23" s="74">
        <v>163376259</v>
      </c>
    </row>
    <row r="24" spans="3:19" ht="21.75" x14ac:dyDescent="0.6">
      <c r="C24" s="108" t="s">
        <v>173</v>
      </c>
      <c r="D24" s="4"/>
      <c r="E24" s="74">
        <v>0</v>
      </c>
      <c r="F24" s="64"/>
      <c r="G24" s="74">
        <v>0</v>
      </c>
      <c r="H24" s="64"/>
      <c r="I24" s="74">
        <v>0</v>
      </c>
      <c r="J24" s="64"/>
      <c r="K24" s="74">
        <v>0</v>
      </c>
      <c r="L24" s="64"/>
      <c r="M24" s="136">
        <v>0</v>
      </c>
      <c r="N24" s="64"/>
      <c r="O24" s="74">
        <v>0</v>
      </c>
      <c r="P24" s="64"/>
      <c r="Q24" s="74">
        <v>153696284</v>
      </c>
      <c r="R24" s="64"/>
      <c r="S24" s="74">
        <v>153696284</v>
      </c>
    </row>
    <row r="25" spans="3:19" ht="21.75" x14ac:dyDescent="0.6">
      <c r="C25" s="108" t="s">
        <v>232</v>
      </c>
      <c r="D25" s="4"/>
      <c r="E25" s="74">
        <v>0</v>
      </c>
      <c r="F25" s="64"/>
      <c r="G25" s="74">
        <v>0</v>
      </c>
      <c r="H25" s="64"/>
      <c r="I25" s="74">
        <v>0</v>
      </c>
      <c r="J25" s="64"/>
      <c r="K25" s="74">
        <v>0</v>
      </c>
      <c r="L25" s="64"/>
      <c r="M25" s="136">
        <v>0</v>
      </c>
      <c r="N25" s="64"/>
      <c r="O25" s="74">
        <v>0</v>
      </c>
      <c r="P25" s="64"/>
      <c r="Q25" s="74">
        <v>109644993</v>
      </c>
      <c r="R25" s="64"/>
      <c r="S25" s="74">
        <v>109644993</v>
      </c>
    </row>
    <row r="26" spans="3:19" ht="21.75" x14ac:dyDescent="0.6">
      <c r="C26" s="108" t="s">
        <v>279</v>
      </c>
      <c r="D26" s="4"/>
      <c r="E26" s="74">
        <v>0</v>
      </c>
      <c r="F26" s="64"/>
      <c r="G26" s="74">
        <v>57110192</v>
      </c>
      <c r="H26" s="64"/>
      <c r="I26" s="74">
        <v>23237629</v>
      </c>
      <c r="J26" s="64"/>
      <c r="K26" s="74">
        <v>80347821</v>
      </c>
      <c r="L26" s="64"/>
      <c r="M26" s="136">
        <v>0</v>
      </c>
      <c r="N26" s="64"/>
      <c r="O26" s="74">
        <v>57110192</v>
      </c>
      <c r="P26" s="64"/>
      <c r="Q26" s="74">
        <v>23237629</v>
      </c>
      <c r="R26" s="64"/>
      <c r="S26" s="74">
        <v>80347821</v>
      </c>
    </row>
    <row r="27" spans="3:19" ht="21.75" x14ac:dyDescent="0.6">
      <c r="C27" s="108" t="s">
        <v>242</v>
      </c>
      <c r="D27" s="4"/>
      <c r="E27" s="74">
        <v>0</v>
      </c>
      <c r="F27" s="64"/>
      <c r="G27" s="74">
        <v>0</v>
      </c>
      <c r="H27" s="64"/>
      <c r="I27" s="74">
        <v>0</v>
      </c>
      <c r="J27" s="64"/>
      <c r="K27" s="74">
        <v>0</v>
      </c>
      <c r="L27" s="64"/>
      <c r="M27" s="136">
        <v>0</v>
      </c>
      <c r="N27" s="64"/>
      <c r="O27" s="74">
        <v>0</v>
      </c>
      <c r="P27" s="64"/>
      <c r="Q27" s="74">
        <v>70180747</v>
      </c>
      <c r="R27" s="64"/>
      <c r="S27" s="74">
        <v>70180747</v>
      </c>
    </row>
    <row r="28" spans="3:19" ht="21.75" x14ac:dyDescent="0.6">
      <c r="C28" s="108" t="s">
        <v>241</v>
      </c>
      <c r="D28" s="4"/>
      <c r="E28" s="74">
        <v>0</v>
      </c>
      <c r="F28" s="64"/>
      <c r="G28" s="74">
        <v>0</v>
      </c>
      <c r="H28" s="64"/>
      <c r="I28" s="74">
        <v>0</v>
      </c>
      <c r="J28" s="64"/>
      <c r="K28" s="74">
        <v>0</v>
      </c>
      <c r="L28" s="64"/>
      <c r="M28" s="136">
        <v>0</v>
      </c>
      <c r="N28" s="64"/>
      <c r="O28" s="74">
        <v>0</v>
      </c>
      <c r="P28" s="64"/>
      <c r="Q28" s="74">
        <v>66037917</v>
      </c>
      <c r="R28" s="64"/>
      <c r="S28" s="74">
        <v>66037917</v>
      </c>
    </row>
    <row r="29" spans="3:19" ht="21.75" x14ac:dyDescent="0.6">
      <c r="C29" s="108" t="s">
        <v>239</v>
      </c>
      <c r="D29" s="4"/>
      <c r="E29" s="74">
        <v>0</v>
      </c>
      <c r="F29" s="122"/>
      <c r="G29" s="74">
        <v>0</v>
      </c>
      <c r="H29" s="122"/>
      <c r="I29" s="74">
        <v>0</v>
      </c>
      <c r="J29" s="122"/>
      <c r="K29" s="74">
        <v>0</v>
      </c>
      <c r="L29" s="122"/>
      <c r="M29" s="136">
        <v>0</v>
      </c>
      <c r="N29" s="122"/>
      <c r="O29" s="74">
        <v>0</v>
      </c>
      <c r="P29" s="122"/>
      <c r="Q29" s="74">
        <v>62854275</v>
      </c>
      <c r="R29" s="122"/>
      <c r="S29" s="74">
        <v>62854275</v>
      </c>
    </row>
    <row r="30" spans="3:19" ht="21.75" x14ac:dyDescent="0.6">
      <c r="C30" s="108" t="s">
        <v>276</v>
      </c>
      <c r="D30" s="4"/>
      <c r="E30" s="74">
        <v>0</v>
      </c>
      <c r="F30" s="122"/>
      <c r="G30" s="74">
        <v>55550231</v>
      </c>
      <c r="H30" s="122"/>
      <c r="I30" s="74">
        <v>361712</v>
      </c>
      <c r="J30" s="122"/>
      <c r="K30" s="74">
        <v>55911943</v>
      </c>
      <c r="L30" s="122"/>
      <c r="M30" s="136">
        <v>0</v>
      </c>
      <c r="N30" s="122"/>
      <c r="O30" s="74">
        <v>55550231</v>
      </c>
      <c r="P30" s="122"/>
      <c r="Q30" s="74">
        <v>361712</v>
      </c>
      <c r="R30" s="122"/>
      <c r="S30" s="74">
        <v>55911943</v>
      </c>
    </row>
    <row r="31" spans="3:19" ht="21.75" x14ac:dyDescent="0.6">
      <c r="C31" s="108" t="s">
        <v>265</v>
      </c>
      <c r="D31" s="4"/>
      <c r="E31" s="74">
        <v>0</v>
      </c>
      <c r="F31" s="122"/>
      <c r="G31" s="74">
        <v>1476896</v>
      </c>
      <c r="H31" s="122"/>
      <c r="I31" s="74">
        <v>49113937</v>
      </c>
      <c r="J31" s="122"/>
      <c r="K31" s="74">
        <v>50590833</v>
      </c>
      <c r="L31" s="122"/>
      <c r="M31" s="136">
        <v>0</v>
      </c>
      <c r="N31" s="122"/>
      <c r="O31" s="74">
        <v>0</v>
      </c>
      <c r="P31" s="122"/>
      <c r="Q31" s="74">
        <v>49113937</v>
      </c>
      <c r="R31" s="122"/>
      <c r="S31" s="74">
        <v>49113937</v>
      </c>
    </row>
    <row r="32" spans="3:19" ht="21.75" x14ac:dyDescent="0.6">
      <c r="C32" s="108" t="s">
        <v>220</v>
      </c>
      <c r="D32" s="4"/>
      <c r="E32" s="74">
        <v>0</v>
      </c>
      <c r="F32" s="122"/>
      <c r="G32" s="74">
        <v>0</v>
      </c>
      <c r="H32" s="122"/>
      <c r="I32" s="74">
        <v>0</v>
      </c>
      <c r="J32" s="122"/>
      <c r="K32" s="74">
        <v>0</v>
      </c>
      <c r="L32" s="122"/>
      <c r="M32" s="136">
        <v>37994844</v>
      </c>
      <c r="N32" s="122"/>
      <c r="O32" s="74">
        <v>0</v>
      </c>
      <c r="P32" s="122"/>
      <c r="Q32" s="74">
        <v>6830585</v>
      </c>
      <c r="R32" s="122"/>
      <c r="S32" s="74">
        <v>44825429</v>
      </c>
    </row>
    <row r="33" spans="3:19" ht="21.75" x14ac:dyDescent="0.6">
      <c r="C33" s="108" t="s">
        <v>240</v>
      </c>
      <c r="D33" s="4"/>
      <c r="E33" s="74">
        <v>0</v>
      </c>
      <c r="F33" s="122"/>
      <c r="G33" s="74">
        <v>0</v>
      </c>
      <c r="H33" s="122"/>
      <c r="I33" s="74">
        <v>0</v>
      </c>
      <c r="J33" s="122"/>
      <c r="K33" s="74">
        <v>0</v>
      </c>
      <c r="L33" s="122"/>
      <c r="M33" s="136">
        <v>0</v>
      </c>
      <c r="N33" s="122"/>
      <c r="O33" s="74">
        <v>0</v>
      </c>
      <c r="P33" s="122"/>
      <c r="Q33" s="74">
        <v>41422623</v>
      </c>
      <c r="R33" s="122"/>
      <c r="S33" s="74">
        <v>41422623</v>
      </c>
    </row>
    <row r="34" spans="3:19" ht="21.75" x14ac:dyDescent="0.6">
      <c r="C34" s="108" t="s">
        <v>238</v>
      </c>
      <c r="D34" s="4"/>
      <c r="E34" s="74">
        <v>0</v>
      </c>
      <c r="F34" s="122"/>
      <c r="G34" s="74">
        <v>0</v>
      </c>
      <c r="H34" s="122"/>
      <c r="I34" s="74">
        <v>0</v>
      </c>
      <c r="J34" s="122"/>
      <c r="K34" s="74">
        <v>0</v>
      </c>
      <c r="L34" s="122"/>
      <c r="M34" s="136">
        <v>0</v>
      </c>
      <c r="N34" s="122"/>
      <c r="O34" s="74">
        <v>0</v>
      </c>
      <c r="P34" s="122"/>
      <c r="Q34" s="74">
        <v>18344853</v>
      </c>
      <c r="R34" s="122"/>
      <c r="S34" s="74">
        <v>18344853</v>
      </c>
    </row>
    <row r="35" spans="3:19" ht="21.75" x14ac:dyDescent="0.6">
      <c r="C35" s="108" t="s">
        <v>233</v>
      </c>
      <c r="D35" s="4"/>
      <c r="E35" s="74">
        <v>0</v>
      </c>
      <c r="F35" s="122"/>
      <c r="G35" s="74">
        <v>0</v>
      </c>
      <c r="H35" s="122"/>
      <c r="I35" s="74">
        <v>0</v>
      </c>
      <c r="J35" s="122"/>
      <c r="K35" s="74">
        <v>0</v>
      </c>
      <c r="L35" s="122"/>
      <c r="M35" s="136">
        <v>0</v>
      </c>
      <c r="N35" s="122"/>
      <c r="O35" s="74">
        <v>0</v>
      </c>
      <c r="P35" s="122"/>
      <c r="Q35" s="74">
        <v>12546484</v>
      </c>
      <c r="R35" s="122"/>
      <c r="S35" s="74">
        <v>12546484</v>
      </c>
    </row>
    <row r="36" spans="3:19" ht="21.75" x14ac:dyDescent="0.6">
      <c r="C36" s="108" t="s">
        <v>237</v>
      </c>
      <c r="D36" s="4"/>
      <c r="E36" s="74">
        <v>0</v>
      </c>
      <c r="F36" s="122"/>
      <c r="G36" s="74">
        <v>0</v>
      </c>
      <c r="H36" s="122"/>
      <c r="I36" s="74">
        <v>0</v>
      </c>
      <c r="J36" s="122"/>
      <c r="K36" s="74">
        <v>0</v>
      </c>
      <c r="L36" s="122"/>
      <c r="M36" s="136">
        <v>0</v>
      </c>
      <c r="N36" s="122"/>
      <c r="O36" s="74">
        <v>0</v>
      </c>
      <c r="P36" s="122"/>
      <c r="Q36" s="74">
        <v>10931331</v>
      </c>
      <c r="R36" s="122"/>
      <c r="S36" s="74">
        <v>10931331</v>
      </c>
    </row>
    <row r="37" spans="3:19" ht="21.75" x14ac:dyDescent="0.6">
      <c r="C37" s="108" t="s">
        <v>268</v>
      </c>
      <c r="D37" s="4"/>
      <c r="E37" s="74">
        <v>0</v>
      </c>
      <c r="F37" s="122"/>
      <c r="G37" s="74">
        <v>0</v>
      </c>
      <c r="H37" s="122"/>
      <c r="I37" s="74">
        <v>5438256</v>
      </c>
      <c r="J37" s="122"/>
      <c r="K37" s="74">
        <v>5438256</v>
      </c>
      <c r="L37" s="122"/>
      <c r="M37" s="136">
        <v>0</v>
      </c>
      <c r="N37" s="122"/>
      <c r="O37" s="74">
        <v>0</v>
      </c>
      <c r="P37" s="122"/>
      <c r="Q37" s="74">
        <v>5576375</v>
      </c>
      <c r="R37" s="122"/>
      <c r="S37" s="74">
        <v>5576375</v>
      </c>
    </row>
    <row r="38" spans="3:19" ht="21.75" x14ac:dyDescent="0.6">
      <c r="C38" s="108" t="s">
        <v>234</v>
      </c>
      <c r="D38" s="4"/>
      <c r="E38" s="74">
        <v>0</v>
      </c>
      <c r="F38" s="64"/>
      <c r="G38" s="74">
        <v>0</v>
      </c>
      <c r="H38" s="64"/>
      <c r="I38" s="74">
        <v>0</v>
      </c>
      <c r="J38" s="64"/>
      <c r="K38" s="74">
        <v>0</v>
      </c>
      <c r="L38" s="64"/>
      <c r="M38" s="136">
        <v>0</v>
      </c>
      <c r="N38" s="64"/>
      <c r="O38" s="74">
        <v>0</v>
      </c>
      <c r="P38" s="64"/>
      <c r="Q38" s="74">
        <v>2723630</v>
      </c>
      <c r="R38" s="64"/>
      <c r="S38" s="74">
        <v>2723630</v>
      </c>
    </row>
    <row r="39" spans="3:19" ht="21.75" x14ac:dyDescent="0.6">
      <c r="C39" s="108" t="s">
        <v>284</v>
      </c>
      <c r="D39" s="4"/>
      <c r="E39" s="74">
        <v>0</v>
      </c>
      <c r="F39" s="64"/>
      <c r="G39" s="74">
        <v>0</v>
      </c>
      <c r="H39" s="64"/>
      <c r="I39" s="74">
        <v>206027</v>
      </c>
      <c r="J39" s="64"/>
      <c r="K39" s="74">
        <v>206027</v>
      </c>
      <c r="L39" s="64"/>
      <c r="M39" s="136">
        <v>0</v>
      </c>
      <c r="N39" s="64"/>
      <c r="O39" s="74">
        <v>0</v>
      </c>
      <c r="P39" s="64"/>
      <c r="Q39" s="74">
        <v>206027</v>
      </c>
      <c r="R39" s="64"/>
      <c r="S39" s="74">
        <v>206027</v>
      </c>
    </row>
    <row r="40" spans="3:19" ht="21.75" x14ac:dyDescent="0.6">
      <c r="C40" s="108" t="s">
        <v>282</v>
      </c>
      <c r="D40" s="4"/>
      <c r="E40" s="74">
        <v>0</v>
      </c>
      <c r="F40" s="64"/>
      <c r="G40" s="74">
        <v>0</v>
      </c>
      <c r="H40" s="64"/>
      <c r="I40" s="74">
        <v>-998</v>
      </c>
      <c r="J40" s="64"/>
      <c r="K40" s="74">
        <v>-998</v>
      </c>
      <c r="L40" s="64"/>
      <c r="M40" s="136">
        <v>0</v>
      </c>
      <c r="N40" s="64"/>
      <c r="O40" s="74">
        <v>0</v>
      </c>
      <c r="P40" s="64"/>
      <c r="Q40" s="74">
        <v>-998</v>
      </c>
      <c r="R40" s="64"/>
      <c r="S40" s="74">
        <v>-998</v>
      </c>
    </row>
    <row r="41" spans="3:19" ht="21.75" x14ac:dyDescent="0.6">
      <c r="C41" s="107" t="s">
        <v>218</v>
      </c>
      <c r="D41" s="4"/>
      <c r="E41" s="77">
        <v>0</v>
      </c>
      <c r="F41" s="64"/>
      <c r="G41" s="77">
        <v>0</v>
      </c>
      <c r="H41" s="64"/>
      <c r="I41" s="77">
        <v>0</v>
      </c>
      <c r="J41" s="64"/>
      <c r="K41" s="77">
        <v>0</v>
      </c>
      <c r="L41" s="64"/>
      <c r="M41" s="137">
        <v>280250</v>
      </c>
      <c r="N41" s="64"/>
      <c r="O41" s="77">
        <v>0</v>
      </c>
      <c r="P41" s="64"/>
      <c r="Q41" s="77">
        <v>-2250848</v>
      </c>
      <c r="R41" s="64"/>
      <c r="S41" s="77">
        <v>-1970598</v>
      </c>
    </row>
    <row r="42" spans="3:19" ht="21.75" x14ac:dyDescent="0.6">
      <c r="C42" s="108" t="s">
        <v>236</v>
      </c>
      <c r="D42" s="4"/>
      <c r="E42" s="74">
        <v>0</v>
      </c>
      <c r="F42" s="64"/>
      <c r="G42" s="74">
        <v>0</v>
      </c>
      <c r="H42" s="64"/>
      <c r="I42" s="74">
        <v>0</v>
      </c>
      <c r="J42" s="64"/>
      <c r="K42" s="74">
        <v>0</v>
      </c>
      <c r="L42" s="64"/>
      <c r="M42" s="136">
        <v>0</v>
      </c>
      <c r="N42" s="64"/>
      <c r="O42" s="74">
        <v>0</v>
      </c>
      <c r="P42" s="64"/>
      <c r="Q42" s="74">
        <v>-314019162</v>
      </c>
      <c r="R42" s="64"/>
      <c r="S42" s="74">
        <v>-314019162</v>
      </c>
    </row>
    <row r="43" spans="3:19" ht="21.75" x14ac:dyDescent="0.6">
      <c r="C43" s="107"/>
      <c r="D43" s="4"/>
      <c r="E43" s="77"/>
      <c r="F43" s="64"/>
      <c r="G43" s="77"/>
      <c r="H43" s="64"/>
      <c r="I43" s="77"/>
      <c r="J43" s="64"/>
      <c r="K43" s="77"/>
      <c r="L43" s="64"/>
      <c r="M43" s="82"/>
      <c r="N43" s="64"/>
      <c r="O43" s="77"/>
      <c r="P43" s="64"/>
      <c r="Q43" s="77"/>
      <c r="R43" s="64"/>
      <c r="S43" s="77"/>
    </row>
    <row r="44" spans="3:19" ht="24.75" thickBot="1" x14ac:dyDescent="0.65">
      <c r="C44" s="23" t="s">
        <v>144</v>
      </c>
      <c r="E44" s="70">
        <f>SUM(E9:E43)</f>
        <v>918176713</v>
      </c>
      <c r="F44" s="71"/>
      <c r="G44" s="70">
        <f>SUM(G9:G43)</f>
        <v>571076613</v>
      </c>
      <c r="H44" s="71"/>
      <c r="I44" s="70">
        <f>SUM(I9:I43)</f>
        <v>562804821</v>
      </c>
      <c r="J44" s="71"/>
      <c r="K44" s="70">
        <f>SUM(K9:K43)</f>
        <v>2052058147</v>
      </c>
      <c r="L44" s="71"/>
      <c r="M44" s="84">
        <f>SUM(M9:M43)</f>
        <v>77028207663</v>
      </c>
      <c r="N44" s="71"/>
      <c r="O44" s="70">
        <f>SUM(O9:O43)</f>
        <v>806529398</v>
      </c>
      <c r="P44" s="71"/>
      <c r="Q44" s="70">
        <f>SUM(Q9:Q43)</f>
        <v>-25020615803</v>
      </c>
      <c r="R44" s="71"/>
      <c r="S44" s="70">
        <f>SUM(S9:S43)</f>
        <v>52814121258</v>
      </c>
    </row>
    <row r="45" spans="3:19" ht="21.75" thickTop="1" x14ac:dyDescent="0.6"/>
    <row r="46" spans="3:19" ht="30" x14ac:dyDescent="0.75">
      <c r="K46" s="47">
        <v>14</v>
      </c>
    </row>
  </sheetData>
  <sortState xmlns:xlrd2="http://schemas.microsoft.com/office/spreadsheetml/2017/richdata2" ref="C9:S43">
    <sortCondition descending="1" ref="S9:S43"/>
  </sortState>
  <mergeCells count="14">
    <mergeCell ref="C2:Q2"/>
    <mergeCell ref="C3:Q3"/>
    <mergeCell ref="C4:Q4"/>
    <mergeCell ref="M8"/>
    <mergeCell ref="O8"/>
    <mergeCell ref="Q8"/>
    <mergeCell ref="S8"/>
    <mergeCell ref="M7:S7"/>
    <mergeCell ref="C7:C8"/>
    <mergeCell ref="E8"/>
    <mergeCell ref="G8"/>
    <mergeCell ref="I8"/>
    <mergeCell ref="K8"/>
    <mergeCell ref="E7:K7"/>
  </mergeCells>
  <printOptions horizontalCentered="1" verticalCentered="1"/>
  <pageMargins left="0.25" right="0.25" top="0.75" bottom="0.75" header="0.3" footer="0.3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7"/>
  <sheetViews>
    <sheetView rightToLeft="1" view="pageBreakPreview" topLeftCell="A7" zoomScale="85" zoomScaleNormal="100" zoomScaleSheetLayoutView="85" workbookViewId="0">
      <selection activeCell="W90" sqref="W90"/>
    </sheetView>
  </sheetViews>
  <sheetFormatPr defaultRowHeight="21.75" customHeight="1" x14ac:dyDescent="0.55000000000000004"/>
  <cols>
    <col min="1" max="1" width="7.7109375" style="2" customWidth="1"/>
    <col min="2" max="2" width="42.7109375" style="2" customWidth="1"/>
    <col min="3" max="3" width="1" style="2" customWidth="1"/>
    <col min="4" max="4" width="21.42578125" style="2" bestFit="1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9" t="s">
        <v>159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28" ht="31.5" customHeight="1" x14ac:dyDescent="0.55000000000000004">
      <c r="B3" s="139" t="s">
        <v>64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2:28" ht="31.5" customHeight="1" x14ac:dyDescent="0.55000000000000004">
      <c r="B4" s="139" t="s">
        <v>274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28" ht="73.5" customHeight="1" x14ac:dyDescent="0.55000000000000004"/>
    <row r="6" spans="2:28" ht="30" x14ac:dyDescent="0.55000000000000004">
      <c r="B6" s="12" t="s">
        <v>255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21.75" customHeight="1" x14ac:dyDescent="0.55000000000000004">
      <c r="B8" s="143" t="s">
        <v>134</v>
      </c>
      <c r="C8" s="143" t="s">
        <v>134</v>
      </c>
      <c r="D8" s="143" t="s">
        <v>134</v>
      </c>
      <c r="F8" s="143" t="s">
        <v>66</v>
      </c>
      <c r="G8" s="143" t="s">
        <v>66</v>
      </c>
      <c r="H8" s="143" t="s">
        <v>66</v>
      </c>
      <c r="J8" s="143" t="s">
        <v>67</v>
      </c>
      <c r="K8" s="143" t="s">
        <v>67</v>
      </c>
      <c r="L8" s="143" t="s">
        <v>67</v>
      </c>
    </row>
    <row r="9" spans="2:28" s="37" customFormat="1" ht="50.25" customHeight="1" x14ac:dyDescent="0.6">
      <c r="B9" s="168" t="s">
        <v>135</v>
      </c>
      <c r="D9" s="168" t="s">
        <v>53</v>
      </c>
      <c r="F9" s="168" t="s">
        <v>136</v>
      </c>
      <c r="H9" s="168" t="s">
        <v>137</v>
      </c>
      <c r="J9" s="168" t="s">
        <v>136</v>
      </c>
      <c r="L9" s="168" t="s">
        <v>137</v>
      </c>
    </row>
    <row r="10" spans="2:28" s="4" customFormat="1" ht="21.75" customHeight="1" x14ac:dyDescent="0.55000000000000004">
      <c r="B10" s="106" t="s">
        <v>181</v>
      </c>
      <c r="D10" s="76" t="s">
        <v>73</v>
      </c>
      <c r="F10" s="75">
        <v>286027377</v>
      </c>
      <c r="G10" s="64"/>
      <c r="H10" s="65" t="s">
        <v>73</v>
      </c>
      <c r="I10" s="64"/>
      <c r="J10" s="75">
        <v>21124936080</v>
      </c>
      <c r="L10" s="41"/>
    </row>
    <row r="11" spans="2:28" s="4" customFormat="1" ht="21.75" customHeight="1" x14ac:dyDescent="0.55000000000000004">
      <c r="B11" s="108" t="s">
        <v>196</v>
      </c>
      <c r="D11" s="76" t="s">
        <v>199</v>
      </c>
      <c r="F11" s="74">
        <v>0</v>
      </c>
      <c r="G11" s="64"/>
      <c r="H11" s="122" t="s">
        <v>73</v>
      </c>
      <c r="I11" s="64"/>
      <c r="J11" s="74">
        <v>20660597277</v>
      </c>
      <c r="L11" s="33"/>
    </row>
    <row r="12" spans="2:28" s="4" customFormat="1" ht="21.75" customHeight="1" x14ac:dyDescent="0.55000000000000004">
      <c r="B12" s="107" t="s">
        <v>60</v>
      </c>
      <c r="D12" s="76" t="s">
        <v>243</v>
      </c>
      <c r="F12" s="77">
        <v>0</v>
      </c>
      <c r="G12" s="64"/>
      <c r="H12" s="76" t="s">
        <v>73</v>
      </c>
      <c r="I12" s="64"/>
      <c r="J12" s="77">
        <v>10852818331</v>
      </c>
      <c r="L12" s="33"/>
    </row>
    <row r="13" spans="2:28" s="4" customFormat="1" ht="21.75" customHeight="1" x14ac:dyDescent="0.55000000000000004">
      <c r="B13" s="107" t="s">
        <v>203</v>
      </c>
      <c r="D13" s="76" t="s">
        <v>206</v>
      </c>
      <c r="F13" s="77">
        <v>0</v>
      </c>
      <c r="G13" s="64"/>
      <c r="H13" s="76" t="s">
        <v>73</v>
      </c>
      <c r="I13" s="64"/>
      <c r="J13" s="77">
        <v>10423578076</v>
      </c>
    </row>
    <row r="14" spans="2:28" s="4" customFormat="1" ht="21.75" customHeight="1" x14ac:dyDescent="0.55000000000000004">
      <c r="B14" s="107" t="s">
        <v>222</v>
      </c>
      <c r="D14" s="76" t="s">
        <v>244</v>
      </c>
      <c r="F14" s="77">
        <v>0</v>
      </c>
      <c r="G14" s="64"/>
      <c r="H14" s="76" t="s">
        <v>73</v>
      </c>
      <c r="I14" s="64"/>
      <c r="J14" s="77">
        <v>4215923635</v>
      </c>
    </row>
    <row r="15" spans="2:28" s="4" customFormat="1" ht="21.75" customHeight="1" x14ac:dyDescent="0.55000000000000004">
      <c r="B15" s="107" t="s">
        <v>207</v>
      </c>
      <c r="D15" s="76" t="s">
        <v>208</v>
      </c>
      <c r="F15" s="77">
        <v>0</v>
      </c>
      <c r="G15" s="64"/>
      <c r="H15" s="76" t="s">
        <v>73</v>
      </c>
      <c r="I15" s="64"/>
      <c r="J15" s="77">
        <v>3251506848</v>
      </c>
      <c r="L15" s="4" t="s">
        <v>73</v>
      </c>
    </row>
    <row r="16" spans="2:28" s="4" customFormat="1" ht="21.75" customHeight="1" x14ac:dyDescent="0.55000000000000004">
      <c r="B16" s="108" t="s">
        <v>196</v>
      </c>
      <c r="D16" s="122" t="s">
        <v>197</v>
      </c>
      <c r="F16" s="74">
        <v>21634</v>
      </c>
      <c r="G16" s="64"/>
      <c r="H16" s="121" t="s">
        <v>73</v>
      </c>
      <c r="I16" s="64"/>
      <c r="J16" s="74">
        <v>1973253986</v>
      </c>
      <c r="L16" s="33"/>
    </row>
    <row r="17" spans="2:12" s="4" customFormat="1" ht="21.75" customHeight="1" x14ac:dyDescent="0.55000000000000004">
      <c r="B17" s="107" t="s">
        <v>184</v>
      </c>
      <c r="D17" s="76" t="s">
        <v>214</v>
      </c>
      <c r="F17" s="77">
        <v>375087670</v>
      </c>
      <c r="G17" s="64"/>
      <c r="H17" s="76" t="s">
        <v>73</v>
      </c>
      <c r="I17" s="64"/>
      <c r="J17" s="77">
        <v>1541178074</v>
      </c>
      <c r="L17" s="33"/>
    </row>
    <row r="18" spans="2:12" s="4" customFormat="1" ht="21.75" customHeight="1" x14ac:dyDescent="0.55000000000000004">
      <c r="B18" s="107" t="s">
        <v>184</v>
      </c>
      <c r="D18" s="76" t="s">
        <v>185</v>
      </c>
      <c r="F18" s="77">
        <v>14301</v>
      </c>
      <c r="G18" s="64"/>
      <c r="H18" s="76" t="s">
        <v>73</v>
      </c>
      <c r="I18" s="64"/>
      <c r="J18" s="77">
        <v>630809000</v>
      </c>
      <c r="L18" s="33"/>
    </row>
    <row r="19" spans="2:12" s="4" customFormat="1" ht="21.75" customHeight="1" x14ac:dyDescent="0.55000000000000004">
      <c r="B19" s="107" t="s">
        <v>259</v>
      </c>
      <c r="D19" s="76" t="s">
        <v>260</v>
      </c>
      <c r="F19" s="77">
        <v>374876713</v>
      </c>
      <c r="G19" s="64"/>
      <c r="H19" s="76" t="s">
        <v>73</v>
      </c>
      <c r="I19" s="64"/>
      <c r="J19" s="77">
        <v>445890411</v>
      </c>
      <c r="L19" s="4" t="s">
        <v>73</v>
      </c>
    </row>
    <row r="20" spans="2:12" s="4" customFormat="1" ht="21.75" customHeight="1" x14ac:dyDescent="0.55000000000000004">
      <c r="B20" s="107" t="s">
        <v>203</v>
      </c>
      <c r="D20" s="76" t="s">
        <v>204</v>
      </c>
      <c r="F20" s="77">
        <v>34879</v>
      </c>
      <c r="G20" s="64"/>
      <c r="H20" s="76" t="s">
        <v>73</v>
      </c>
      <c r="I20" s="64"/>
      <c r="J20" s="77">
        <v>11871256</v>
      </c>
      <c r="L20" s="33" t="s">
        <v>73</v>
      </c>
    </row>
    <row r="21" spans="2:12" s="4" customFormat="1" ht="21.75" customHeight="1" x14ac:dyDescent="0.55000000000000004">
      <c r="B21" s="108" t="s">
        <v>200</v>
      </c>
      <c r="D21" s="76" t="s">
        <v>201</v>
      </c>
      <c r="F21" s="74">
        <v>990</v>
      </c>
      <c r="G21" s="64"/>
      <c r="H21" s="122" t="s">
        <v>73</v>
      </c>
      <c r="I21" s="64"/>
      <c r="J21" s="74">
        <v>2105709</v>
      </c>
      <c r="L21" s="33"/>
    </row>
    <row r="22" spans="2:12" s="4" customFormat="1" ht="21.75" customHeight="1" x14ac:dyDescent="0.55000000000000004">
      <c r="B22" s="107" t="s">
        <v>184</v>
      </c>
      <c r="D22" s="76" t="s">
        <v>188</v>
      </c>
      <c r="F22" s="77">
        <v>6644</v>
      </c>
      <c r="G22" s="64"/>
      <c r="H22" s="76" t="s">
        <v>73</v>
      </c>
      <c r="I22" s="64"/>
      <c r="J22" s="77">
        <v>133986</v>
      </c>
      <c r="L22" s="33"/>
    </row>
    <row r="23" spans="2:12" s="4" customFormat="1" ht="21.75" customHeight="1" x14ac:dyDescent="0.55000000000000004">
      <c r="B23" s="107" t="s">
        <v>209</v>
      </c>
      <c r="D23" s="76" t="s">
        <v>210</v>
      </c>
      <c r="F23" s="77">
        <v>0</v>
      </c>
      <c r="G23" s="116"/>
      <c r="H23" s="76" t="s">
        <v>73</v>
      </c>
      <c r="I23" s="116"/>
      <c r="J23" s="77">
        <v>36613</v>
      </c>
      <c r="L23" s="33"/>
    </row>
    <row r="24" spans="2:12" s="4" customFormat="1" ht="21.75" customHeight="1" x14ac:dyDescent="0.55000000000000004">
      <c r="B24" s="33"/>
      <c r="D24" s="76"/>
      <c r="F24" s="77"/>
      <c r="G24" s="64"/>
      <c r="H24" s="76"/>
      <c r="I24" s="64"/>
      <c r="J24" s="77"/>
    </row>
    <row r="25" spans="2:12" ht="21.75" customHeight="1" thickBot="1" x14ac:dyDescent="0.6">
      <c r="B25" s="172" t="s">
        <v>144</v>
      </c>
      <c r="C25" s="172"/>
      <c r="D25" s="172"/>
      <c r="F25" s="70">
        <f>SUM(F10:F23)</f>
        <v>1036070208</v>
      </c>
      <c r="G25" s="71"/>
      <c r="H25" s="69"/>
      <c r="I25" s="71"/>
      <c r="J25" s="70">
        <f>SUM(J10:J23)</f>
        <v>75134639282</v>
      </c>
      <c r="L25" s="27"/>
    </row>
    <row r="26" spans="2:12" ht="21.75" customHeight="1" thickTop="1" x14ac:dyDescent="0.55000000000000004"/>
    <row r="27" spans="2:12" ht="30" x14ac:dyDescent="0.75">
      <c r="F27" s="51">
        <v>15</v>
      </c>
    </row>
  </sheetData>
  <sortState xmlns:xlrd2="http://schemas.microsoft.com/office/spreadsheetml/2017/richdata2" ref="B10:L24">
    <sortCondition descending="1" ref="J10:J24"/>
  </sortState>
  <mergeCells count="13">
    <mergeCell ref="B2:L2"/>
    <mergeCell ref="B3:L3"/>
    <mergeCell ref="B4:L4"/>
    <mergeCell ref="B25:D25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view="pageBreakPreview" zoomScaleNormal="100" zoomScaleSheetLayoutView="100" workbookViewId="0">
      <selection activeCell="K12" sqref="K12"/>
    </sheetView>
  </sheetViews>
  <sheetFormatPr defaultRowHeight="21" x14ac:dyDescent="0.55000000000000004"/>
  <cols>
    <col min="1" max="1" width="3.28515625" style="2" customWidth="1"/>
    <col min="2" max="2" width="47.85546875" style="2" customWidth="1"/>
    <col min="3" max="3" width="1" style="2" customWidth="1"/>
    <col min="4" max="4" width="12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9" t="s">
        <v>159</v>
      </c>
      <c r="C2" s="139"/>
      <c r="D2" s="139"/>
      <c r="E2" s="139"/>
      <c r="F2" s="139"/>
    </row>
    <row r="3" spans="2:28" ht="30" x14ac:dyDescent="0.55000000000000004">
      <c r="B3" s="139" t="s">
        <v>64</v>
      </c>
      <c r="C3" s="139"/>
      <c r="D3" s="139"/>
      <c r="E3" s="139"/>
      <c r="F3" s="139"/>
    </row>
    <row r="4" spans="2:28" ht="30" x14ac:dyDescent="0.55000000000000004">
      <c r="B4" s="139" t="s">
        <v>274</v>
      </c>
      <c r="C4" s="139"/>
      <c r="D4" s="139"/>
      <c r="E4" s="139"/>
      <c r="F4" s="139"/>
    </row>
    <row r="5" spans="2:28" ht="125.25" customHeight="1" x14ac:dyDescent="0.55000000000000004"/>
    <row r="6" spans="2:28" s="23" customFormat="1" ht="24" x14ac:dyDescent="0.6">
      <c r="B6" s="56" t="s">
        <v>256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55000000000000004">
      <c r="B8" s="173" t="s">
        <v>138</v>
      </c>
      <c r="D8" s="139" t="s">
        <v>66</v>
      </c>
      <c r="F8" s="139" t="s">
        <v>275</v>
      </c>
    </row>
    <row r="9" spans="2:28" ht="30" x14ac:dyDescent="0.55000000000000004">
      <c r="B9" s="174" t="s">
        <v>138</v>
      </c>
      <c r="D9" s="175" t="s">
        <v>56</v>
      </c>
      <c r="F9" s="175" t="s">
        <v>56</v>
      </c>
    </row>
    <row r="10" spans="2:28" x14ac:dyDescent="0.55000000000000004">
      <c r="B10" s="110" t="s">
        <v>140</v>
      </c>
      <c r="D10" s="79">
        <v>0</v>
      </c>
      <c r="E10" s="71"/>
      <c r="F10" s="79">
        <v>93159042</v>
      </c>
    </row>
    <row r="11" spans="2:28" x14ac:dyDescent="0.55000000000000004">
      <c r="B11" s="110" t="s">
        <v>139</v>
      </c>
      <c r="D11" s="79">
        <v>0</v>
      </c>
      <c r="E11" s="71"/>
      <c r="F11" s="79">
        <v>32136597</v>
      </c>
    </row>
    <row r="12" spans="2:28" x14ac:dyDescent="0.55000000000000004">
      <c r="B12" s="110" t="s">
        <v>245</v>
      </c>
      <c r="D12" s="79">
        <v>0</v>
      </c>
      <c r="E12" s="71"/>
      <c r="F12" s="79">
        <v>424145</v>
      </c>
    </row>
    <row r="13" spans="2:28" ht="21.75" thickBot="1" x14ac:dyDescent="0.6">
      <c r="B13" s="113" t="s">
        <v>144</v>
      </c>
      <c r="D13" s="70">
        <f>SUM(D10:D12)</f>
        <v>0</v>
      </c>
      <c r="E13" s="71"/>
      <c r="F13" s="70">
        <f>SUM(F10:F12)</f>
        <v>125719784</v>
      </c>
    </row>
    <row r="14" spans="2:28" ht="21.75" thickTop="1" x14ac:dyDescent="0.55000000000000004"/>
    <row r="15" spans="2:28" ht="23.25" customHeight="1" x14ac:dyDescent="0.55000000000000004"/>
    <row r="16" spans="2:28" ht="85.5" customHeight="1" x14ac:dyDescent="0.55000000000000004"/>
    <row r="17" spans="4:4" ht="30" x14ac:dyDescent="0.75">
      <c r="D17" s="47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W90" sqref="W90"/>
    </sheetView>
  </sheetViews>
  <sheetFormatPr defaultRowHeight="21" x14ac:dyDescent="0.55000000000000004"/>
  <cols>
    <col min="1" max="1" width="7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22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9" t="s">
        <v>159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3:17" ht="30" x14ac:dyDescent="0.55000000000000004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3:17" ht="30" x14ac:dyDescent="0.55000000000000004">
      <c r="C4" s="139" t="s">
        <v>274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6" t="s">
        <v>145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40" t="s">
        <v>153</v>
      </c>
      <c r="D9" s="141" t="s">
        <v>262</v>
      </c>
      <c r="E9" s="141" t="s">
        <v>2</v>
      </c>
      <c r="F9" s="141" t="s">
        <v>2</v>
      </c>
      <c r="G9" s="141" t="s">
        <v>2</v>
      </c>
      <c r="I9" s="141" t="s">
        <v>3</v>
      </c>
      <c r="J9" s="141" t="s">
        <v>3</v>
      </c>
      <c r="K9" s="141" t="s">
        <v>3</v>
      </c>
      <c r="M9" s="141" t="s">
        <v>275</v>
      </c>
      <c r="N9" s="141" t="s">
        <v>4</v>
      </c>
      <c r="O9" s="141" t="s">
        <v>4</v>
      </c>
      <c r="P9" s="141" t="s">
        <v>4</v>
      </c>
      <c r="Q9" s="141" t="s">
        <v>4</v>
      </c>
    </row>
    <row r="10" spans="3:17" s="6" customFormat="1" ht="44.25" customHeight="1" x14ac:dyDescent="0.25">
      <c r="C10" s="140"/>
      <c r="D10" s="10"/>
      <c r="E10" s="142" t="s">
        <v>6</v>
      </c>
      <c r="F10" s="10"/>
      <c r="G10" s="142" t="s">
        <v>7</v>
      </c>
      <c r="I10" s="142" t="s">
        <v>154</v>
      </c>
      <c r="J10" s="10"/>
      <c r="K10" s="142" t="s">
        <v>155</v>
      </c>
      <c r="M10" s="142" t="s">
        <v>6</v>
      </c>
      <c r="N10" s="10"/>
      <c r="O10" s="142" t="s">
        <v>7</v>
      </c>
      <c r="Q10" s="144" t="s">
        <v>11</v>
      </c>
    </row>
    <row r="11" spans="3:17" s="6" customFormat="1" ht="39.75" customHeight="1" x14ac:dyDescent="0.25">
      <c r="C11" s="140"/>
      <c r="D11" s="9"/>
      <c r="E11" s="143" t="s">
        <v>6</v>
      </c>
      <c r="F11" s="9"/>
      <c r="G11" s="143" t="s">
        <v>7</v>
      </c>
      <c r="I11" s="143"/>
      <c r="J11" s="9"/>
      <c r="K11" s="143"/>
      <c r="M11" s="143" t="s">
        <v>6</v>
      </c>
      <c r="N11" s="9"/>
      <c r="O11" s="143" t="s">
        <v>7</v>
      </c>
      <c r="Q11" s="145" t="s">
        <v>11</v>
      </c>
    </row>
    <row r="12" spans="3:17" x14ac:dyDescent="0.55000000000000004">
      <c r="C12" s="109" t="s">
        <v>149</v>
      </c>
      <c r="E12" s="79">
        <f>'اوراق مشارکت'!R26</f>
        <v>96452782573</v>
      </c>
      <c r="F12" s="71"/>
      <c r="G12" s="79">
        <f>'اوراق مشارکت'!T26</f>
        <v>96688235357</v>
      </c>
      <c r="H12" s="71"/>
      <c r="I12" s="79">
        <f>'اوراق مشارکت'!X26</f>
        <v>48485284585</v>
      </c>
      <c r="J12" s="71"/>
      <c r="K12" s="79">
        <f>'اوراق مشارکت'!AB26</f>
        <v>41955684544</v>
      </c>
      <c r="L12" s="71"/>
      <c r="M12" s="79">
        <f>'اوراق مشارکت'!AH26</f>
        <v>103545187433</v>
      </c>
      <c r="N12" s="71"/>
      <c r="O12" s="79">
        <f>'اوراق مشارکت'!AJ26</f>
        <v>104351716829</v>
      </c>
      <c r="P12" s="71"/>
      <c r="Q12" s="98">
        <f>O12/$O$18</f>
        <v>0.48920813280379943</v>
      </c>
    </row>
    <row r="13" spans="3:17" x14ac:dyDescent="0.55000000000000004">
      <c r="C13" s="111" t="s">
        <v>257</v>
      </c>
      <c r="E13" s="79">
        <f>سپرده!L24</f>
        <v>49467894545</v>
      </c>
      <c r="F13" s="71"/>
      <c r="G13" s="79">
        <f>E13</f>
        <v>49467894545</v>
      </c>
      <c r="H13" s="71"/>
      <c r="I13" s="79">
        <f>سپرده!N24</f>
        <v>20251837534</v>
      </c>
      <c r="J13" s="71"/>
      <c r="K13" s="79">
        <f>سپرده!P24</f>
        <v>14816372044</v>
      </c>
      <c r="L13" s="71"/>
      <c r="M13" s="105">
        <f>سپرده!R24</f>
        <v>54903360035</v>
      </c>
      <c r="O13" s="105">
        <f>M13</f>
        <v>54903360035</v>
      </c>
      <c r="P13" s="71"/>
      <c r="Q13" s="98">
        <f>O13/$O$18</f>
        <v>0.25739078439304375</v>
      </c>
    </row>
    <row r="14" spans="3:17" x14ac:dyDescent="0.55000000000000004">
      <c r="C14" s="111" t="s">
        <v>147</v>
      </c>
      <c r="E14" s="79">
        <f>سهام!H23</f>
        <v>38032212630</v>
      </c>
      <c r="F14" s="71"/>
      <c r="G14" s="79">
        <f>سهام!J23</f>
        <v>32053600394.722351</v>
      </c>
      <c r="H14" s="71"/>
      <c r="I14" s="79">
        <f>سهام!N23</f>
        <v>0</v>
      </c>
      <c r="J14" s="71"/>
      <c r="K14" s="79">
        <f>سهام!R23</f>
        <v>1944944036</v>
      </c>
      <c r="L14" s="71"/>
      <c r="M14" s="79">
        <f>سهام!X23</f>
        <v>35926171496</v>
      </c>
      <c r="N14" s="71"/>
      <c r="O14" s="79">
        <f>سهام!Z23</f>
        <v>34052327146.086296</v>
      </c>
      <c r="P14" s="71"/>
      <c r="Q14" s="98">
        <f>O14/$O$18</f>
        <v>0.15963968669590167</v>
      </c>
    </row>
    <row r="15" spans="3:17" x14ac:dyDescent="0.55000000000000004">
      <c r="C15" s="110" t="s">
        <v>152</v>
      </c>
      <c r="E15" s="79">
        <f>'گواهی سپرده'!N13</f>
        <v>20000000000</v>
      </c>
      <c r="F15" s="79"/>
      <c r="G15" s="79">
        <f>'گواهی سپرده'!P13</f>
        <v>20000000000</v>
      </c>
      <c r="H15" s="79"/>
      <c r="I15" s="79">
        <f>'گواهی سپرده'!T15</f>
        <v>0</v>
      </c>
      <c r="J15" s="79"/>
      <c r="K15" s="79">
        <f>'گواهی سپرده'!X15</f>
        <v>0</v>
      </c>
      <c r="L15" s="79"/>
      <c r="M15" s="79">
        <f>'گواهی سپرده'!AB15</f>
        <v>20000000000</v>
      </c>
      <c r="N15" s="79"/>
      <c r="O15" s="79">
        <f>'گواهی سپرده'!AD15</f>
        <v>20000000000</v>
      </c>
      <c r="P15" s="79"/>
      <c r="Q15" s="98">
        <f>O15/$O$18</f>
        <v>9.3761396107255118E-2</v>
      </c>
    </row>
    <row r="16" spans="3:17" x14ac:dyDescent="0.55000000000000004">
      <c r="C16" s="110" t="s">
        <v>148</v>
      </c>
      <c r="E16" s="79">
        <v>0</v>
      </c>
      <c r="F16" s="71"/>
      <c r="G16" s="79">
        <v>0</v>
      </c>
      <c r="H16" s="71"/>
      <c r="I16" s="79">
        <v>0</v>
      </c>
      <c r="J16" s="71"/>
      <c r="K16" s="79">
        <v>0</v>
      </c>
      <c r="L16" s="71"/>
      <c r="M16" s="79">
        <v>0</v>
      </c>
      <c r="N16" s="71"/>
      <c r="O16" s="79">
        <v>0</v>
      </c>
      <c r="P16" s="71"/>
      <c r="Q16" s="98">
        <f>O16/$O$18</f>
        <v>0</v>
      </c>
    </row>
    <row r="17" spans="3:17" x14ac:dyDescent="0.55000000000000004">
      <c r="C17" s="110"/>
      <c r="E17" s="79"/>
      <c r="F17" s="71"/>
      <c r="G17" s="79"/>
      <c r="H17" s="71"/>
      <c r="I17" s="79"/>
      <c r="J17" s="71"/>
      <c r="K17" s="79"/>
      <c r="L17" s="71"/>
      <c r="M17" s="79"/>
      <c r="N17" s="71"/>
      <c r="O17" s="79"/>
      <c r="P17" s="71"/>
      <c r="Q17" s="98"/>
    </row>
    <row r="18" spans="3:17" ht="21.75" thickBot="1" x14ac:dyDescent="0.6">
      <c r="C18" s="110" t="s">
        <v>144</v>
      </c>
      <c r="D18" s="3">
        <f t="shared" ref="D18:P18" si="0">SUM(D12:D16)</f>
        <v>0</v>
      </c>
      <c r="E18" s="70">
        <f t="shared" si="0"/>
        <v>203952889748</v>
      </c>
      <c r="F18" s="79">
        <f t="shared" si="0"/>
        <v>0</v>
      </c>
      <c r="G18" s="70">
        <f t="shared" si="0"/>
        <v>198209730296.72235</v>
      </c>
      <c r="H18" s="79">
        <f t="shared" si="0"/>
        <v>0</v>
      </c>
      <c r="I18" s="70">
        <f t="shared" si="0"/>
        <v>68737122119</v>
      </c>
      <c r="J18" s="79">
        <f t="shared" si="0"/>
        <v>0</v>
      </c>
      <c r="K18" s="70">
        <f t="shared" si="0"/>
        <v>58717000624</v>
      </c>
      <c r="L18" s="79">
        <f t="shared" si="0"/>
        <v>0</v>
      </c>
      <c r="M18" s="70">
        <f>SUM(M12:M16)</f>
        <v>214374718964</v>
      </c>
      <c r="N18" s="79">
        <f t="shared" si="0"/>
        <v>0</v>
      </c>
      <c r="O18" s="70">
        <f>SUM(O12:O16)</f>
        <v>213307404010.0863</v>
      </c>
      <c r="P18" s="79">
        <f t="shared" si="0"/>
        <v>0</v>
      </c>
      <c r="Q18" s="99">
        <f>SUM(Q12:Q17)</f>
        <v>1</v>
      </c>
    </row>
    <row r="19" spans="3:17" ht="21.75" thickTop="1" x14ac:dyDescent="0.55000000000000004"/>
    <row r="22" spans="3:17" ht="30" x14ac:dyDescent="0.75">
      <c r="I22" s="47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D25"/>
  <sheetViews>
    <sheetView rightToLeft="1" view="pageBreakPreview" topLeftCell="C5" zoomScale="85" zoomScaleNormal="85" zoomScaleSheetLayoutView="85" workbookViewId="0">
      <selection activeCell="W90" sqref="W9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7" style="2" customWidth="1"/>
    <col min="4" max="4" width="27.5703125" style="2" bestFit="1" customWidth="1"/>
    <col min="5" max="5" width="1" style="2" customWidth="1"/>
    <col min="6" max="6" width="14.28515625" style="2" customWidth="1"/>
    <col min="7" max="7" width="1" style="2" customWidth="1"/>
    <col min="8" max="8" width="18.42578125" style="2" bestFit="1" customWidth="1"/>
    <col min="9" max="9" width="1" style="2" customWidth="1"/>
    <col min="10" max="10" width="19.7109375" style="2" customWidth="1"/>
    <col min="11" max="11" width="1" style="2" customWidth="1"/>
    <col min="12" max="12" width="10.5703125" style="2" customWidth="1"/>
    <col min="13" max="13" width="0.85546875" style="2" customWidth="1"/>
    <col min="14" max="14" width="19.28515625" style="2" bestFit="1" customWidth="1"/>
    <col min="15" max="15" width="1" style="2" customWidth="1"/>
    <col min="16" max="16" width="13.28515625" style="2" bestFit="1" customWidth="1"/>
    <col min="17" max="17" width="1" style="2" customWidth="1"/>
    <col min="18" max="18" width="17.28515625" style="2" bestFit="1" customWidth="1"/>
    <col min="19" max="19" width="1" style="2" customWidth="1"/>
    <col min="20" max="20" width="11.42578125" style="2" bestFit="1" customWidth="1"/>
    <col min="21" max="21" width="1" style="2" customWidth="1"/>
    <col min="22" max="22" width="11.28515625" style="2" customWidth="1"/>
    <col min="23" max="23" width="1" style="2" customWidth="1"/>
    <col min="24" max="24" width="17.7109375" style="2" customWidth="1"/>
    <col min="25" max="25" width="1" style="2" customWidth="1"/>
    <col min="26" max="26" width="17.140625" style="2" customWidth="1"/>
    <col min="27" max="27" width="1" style="2" customWidth="1"/>
    <col min="28" max="28" width="17.5703125" style="7" customWidth="1"/>
    <col min="29" max="29" width="1" style="2" customWidth="1"/>
    <col min="30" max="30" width="9.140625" style="2" customWidth="1"/>
    <col min="31" max="16384" width="9.140625" style="2"/>
  </cols>
  <sheetData>
    <row r="2" spans="3:28" ht="30" x14ac:dyDescent="0.55000000000000004">
      <c r="D2" s="139" t="s">
        <v>159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3:28" ht="30" x14ac:dyDescent="0.55000000000000004">
      <c r="D3" s="139" t="s">
        <v>0</v>
      </c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</row>
    <row r="4" spans="3:28" ht="30" x14ac:dyDescent="0.55000000000000004">
      <c r="D4" s="139" t="s">
        <v>274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</row>
    <row r="5" spans="3:28" ht="30" x14ac:dyDescent="0.55000000000000004"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3:28" ht="30" x14ac:dyDescent="0.55000000000000004">
      <c r="D6" s="12" t="s">
        <v>146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3:28" s="6" customFormat="1" ht="34.5" customHeight="1" x14ac:dyDescent="0.25">
      <c r="C8" s="138"/>
      <c r="D8" s="140" t="s">
        <v>1</v>
      </c>
      <c r="F8" s="141" t="s">
        <v>262</v>
      </c>
      <c r="G8" s="141" t="s">
        <v>2</v>
      </c>
      <c r="H8" s="141" t="s">
        <v>2</v>
      </c>
      <c r="I8" s="141" t="s">
        <v>2</v>
      </c>
      <c r="J8" s="141" t="s">
        <v>2</v>
      </c>
      <c r="K8" s="146"/>
      <c r="L8" s="141" t="s">
        <v>3</v>
      </c>
      <c r="M8" s="141" t="s">
        <v>3</v>
      </c>
      <c r="N8" s="141" t="s">
        <v>3</v>
      </c>
      <c r="O8" s="141" t="s">
        <v>3</v>
      </c>
      <c r="P8" s="141" t="s">
        <v>3</v>
      </c>
      <c r="Q8" s="141" t="s">
        <v>3</v>
      </c>
      <c r="R8" s="141" t="s">
        <v>3</v>
      </c>
      <c r="S8" s="146"/>
      <c r="T8" s="141" t="s">
        <v>275</v>
      </c>
      <c r="U8" s="141" t="s">
        <v>4</v>
      </c>
      <c r="V8" s="141" t="s">
        <v>4</v>
      </c>
      <c r="W8" s="141" t="s">
        <v>4</v>
      </c>
      <c r="X8" s="141" t="s">
        <v>4</v>
      </c>
      <c r="Y8" s="141" t="s">
        <v>4</v>
      </c>
      <c r="Z8" s="141" t="s">
        <v>4</v>
      </c>
      <c r="AA8" s="141" t="s">
        <v>4</v>
      </c>
      <c r="AB8" s="141" t="s">
        <v>4</v>
      </c>
    </row>
    <row r="9" spans="3:28" s="6" customFormat="1" ht="44.25" customHeight="1" x14ac:dyDescent="0.25">
      <c r="C9" s="138"/>
      <c r="D9" s="140" t="s">
        <v>1</v>
      </c>
      <c r="E9" s="146"/>
      <c r="F9" s="142" t="s">
        <v>5</v>
      </c>
      <c r="G9" s="147"/>
      <c r="H9" s="142" t="s">
        <v>6</v>
      </c>
      <c r="I9" s="10"/>
      <c r="J9" s="142" t="s">
        <v>7</v>
      </c>
      <c r="K9" s="146"/>
      <c r="L9" s="142" t="s">
        <v>8</v>
      </c>
      <c r="M9" s="142" t="s">
        <v>8</v>
      </c>
      <c r="N9" s="142" t="s">
        <v>8</v>
      </c>
      <c r="O9" s="10"/>
      <c r="P9" s="142" t="s">
        <v>9</v>
      </c>
      <c r="Q9" s="142" t="s">
        <v>9</v>
      </c>
      <c r="R9" s="142" t="s">
        <v>9</v>
      </c>
      <c r="S9" s="146"/>
      <c r="T9" s="142" t="s">
        <v>5</v>
      </c>
      <c r="U9" s="147"/>
      <c r="V9" s="142" t="s">
        <v>10</v>
      </c>
      <c r="W9" s="147"/>
      <c r="X9" s="142" t="s">
        <v>6</v>
      </c>
      <c r="Y9" s="147"/>
      <c r="Z9" s="142" t="s">
        <v>7</v>
      </c>
      <c r="AA9" s="146"/>
      <c r="AB9" s="142" t="s">
        <v>11</v>
      </c>
    </row>
    <row r="10" spans="3:28" s="6" customFormat="1" ht="54" customHeight="1" x14ac:dyDescent="0.25">
      <c r="C10" s="138"/>
      <c r="D10" s="140" t="s">
        <v>1</v>
      </c>
      <c r="E10" s="146"/>
      <c r="F10" s="143" t="s">
        <v>5</v>
      </c>
      <c r="G10" s="148"/>
      <c r="H10" s="143" t="s">
        <v>6</v>
      </c>
      <c r="I10" s="9"/>
      <c r="J10" s="143" t="s">
        <v>7</v>
      </c>
      <c r="K10" s="146"/>
      <c r="L10" s="143" t="s">
        <v>5</v>
      </c>
      <c r="M10" s="9"/>
      <c r="N10" s="143" t="s">
        <v>6</v>
      </c>
      <c r="O10" s="9"/>
      <c r="P10" s="143" t="s">
        <v>5</v>
      </c>
      <c r="Q10" s="9"/>
      <c r="R10" s="143" t="s">
        <v>12</v>
      </c>
      <c r="S10" s="146"/>
      <c r="T10" s="143" t="s">
        <v>5</v>
      </c>
      <c r="U10" s="148"/>
      <c r="V10" s="143" t="s">
        <v>10</v>
      </c>
      <c r="W10" s="148"/>
      <c r="X10" s="143" t="s">
        <v>6</v>
      </c>
      <c r="Y10" s="148"/>
      <c r="Z10" s="143" t="s">
        <v>7</v>
      </c>
      <c r="AA10" s="146"/>
      <c r="AB10" s="143" t="s">
        <v>11</v>
      </c>
    </row>
    <row r="11" spans="3:28" x14ac:dyDescent="0.55000000000000004">
      <c r="D11" s="109" t="s">
        <v>27</v>
      </c>
      <c r="F11" s="79">
        <v>250368</v>
      </c>
      <c r="G11" s="71"/>
      <c r="H11" s="79">
        <v>9728482333</v>
      </c>
      <c r="I11" s="71"/>
      <c r="J11" s="79">
        <v>4962633509.3760004</v>
      </c>
      <c r="K11" s="71"/>
      <c r="L11" s="79">
        <v>0</v>
      </c>
      <c r="M11" s="71"/>
      <c r="N11" s="79">
        <v>0</v>
      </c>
      <c r="O11" s="71"/>
      <c r="P11" s="79">
        <v>0</v>
      </c>
      <c r="Q11" s="71"/>
      <c r="R11" s="79">
        <v>0</v>
      </c>
      <c r="S11" s="71"/>
      <c r="T11" s="79">
        <v>250368</v>
      </c>
      <c r="U11" s="71"/>
      <c r="V11" s="79">
        <v>28650</v>
      </c>
      <c r="W11" s="71"/>
      <c r="X11" s="79">
        <v>9728482333</v>
      </c>
      <c r="Y11" s="71"/>
      <c r="Z11" s="79">
        <v>7130363592.96</v>
      </c>
      <c r="AA11" s="71"/>
      <c r="AB11" s="98">
        <f>Z11/'سرمایه گذاری ها'!$O$18</f>
        <v>3.3427642261413669E-2</v>
      </c>
    </row>
    <row r="12" spans="3:28" x14ac:dyDescent="0.55000000000000004">
      <c r="D12" s="111" t="s">
        <v>84</v>
      </c>
      <c r="F12" s="79">
        <v>515788</v>
      </c>
      <c r="G12" s="71"/>
      <c r="H12" s="79">
        <v>9292424609</v>
      </c>
      <c r="I12" s="71"/>
      <c r="J12" s="79">
        <v>8311175985.2939997</v>
      </c>
      <c r="K12" s="71"/>
      <c r="L12" s="79">
        <v>0</v>
      </c>
      <c r="M12" s="71"/>
      <c r="N12" s="79">
        <v>0</v>
      </c>
      <c r="O12" s="71"/>
      <c r="P12" s="79">
        <v>-94500</v>
      </c>
      <c r="Q12" s="71"/>
      <c r="R12" s="79">
        <v>1534097163</v>
      </c>
      <c r="S12" s="71"/>
      <c r="T12" s="79">
        <v>421288</v>
      </c>
      <c r="U12" s="71"/>
      <c r="V12" s="79">
        <v>15870</v>
      </c>
      <c r="W12" s="71"/>
      <c r="X12" s="79">
        <v>7589914812</v>
      </c>
      <c r="Y12" s="71"/>
      <c r="Z12" s="79">
        <v>6646059808.6680002</v>
      </c>
      <c r="AA12" s="71"/>
      <c r="AB12" s="98">
        <f>Z12/'سرمایه گذاری ها'!$O$18</f>
        <v>3.1157192313651424E-2</v>
      </c>
    </row>
    <row r="13" spans="3:28" x14ac:dyDescent="0.55000000000000004">
      <c r="D13" s="110" t="s">
        <v>22</v>
      </c>
      <c r="F13" s="79">
        <v>354847</v>
      </c>
      <c r="G13" s="71"/>
      <c r="H13" s="79">
        <v>4586052833</v>
      </c>
      <c r="I13" s="71"/>
      <c r="J13" s="79">
        <v>4895970965.658</v>
      </c>
      <c r="K13" s="71"/>
      <c r="L13" s="79">
        <v>0</v>
      </c>
      <c r="M13" s="71"/>
      <c r="N13" s="79">
        <v>0</v>
      </c>
      <c r="O13" s="71"/>
      <c r="P13" s="79">
        <v>0</v>
      </c>
      <c r="Q13" s="71"/>
      <c r="R13" s="79">
        <v>0</v>
      </c>
      <c r="S13" s="71"/>
      <c r="T13" s="79">
        <v>354847</v>
      </c>
      <c r="U13" s="71"/>
      <c r="V13" s="79">
        <v>16070</v>
      </c>
      <c r="W13" s="71"/>
      <c r="X13" s="79">
        <v>4586052833</v>
      </c>
      <c r="Y13" s="71"/>
      <c r="Z13" s="79">
        <v>5668462061.8245001</v>
      </c>
      <c r="AA13" s="71"/>
      <c r="AB13" s="98">
        <f>Z13/'سرمایه گذاری ها'!$O$18</f>
        <v>2.6574145834883749E-2</v>
      </c>
    </row>
    <row r="14" spans="3:28" x14ac:dyDescent="0.55000000000000004">
      <c r="D14" s="110" t="s">
        <v>23</v>
      </c>
      <c r="F14" s="79">
        <v>206830</v>
      </c>
      <c r="G14" s="71"/>
      <c r="H14" s="79">
        <v>4959602747</v>
      </c>
      <c r="I14" s="71"/>
      <c r="J14" s="79">
        <v>3889939919.5799999</v>
      </c>
      <c r="K14" s="71"/>
      <c r="L14" s="79">
        <v>0</v>
      </c>
      <c r="M14" s="71"/>
      <c r="N14" s="79">
        <v>0</v>
      </c>
      <c r="O14" s="71"/>
      <c r="P14" s="79">
        <v>0</v>
      </c>
      <c r="Q14" s="71"/>
      <c r="R14" s="79">
        <v>0</v>
      </c>
      <c r="S14" s="71"/>
      <c r="T14" s="79">
        <v>206830</v>
      </c>
      <c r="U14" s="71"/>
      <c r="V14" s="79">
        <v>21520</v>
      </c>
      <c r="W14" s="71"/>
      <c r="X14" s="79">
        <v>4959602747</v>
      </c>
      <c r="Y14" s="71"/>
      <c r="Z14" s="79">
        <v>4424498259.4799995</v>
      </c>
      <c r="AA14" s="71"/>
      <c r="AB14" s="98">
        <f>Z14/'سرمایه گذاری ها'!$O$18</f>
        <v>2.0742356694148253E-2</v>
      </c>
    </row>
    <row r="15" spans="3:28" x14ac:dyDescent="0.55000000000000004">
      <c r="D15" s="111" t="s">
        <v>263</v>
      </c>
      <c r="F15" s="79">
        <v>150000</v>
      </c>
      <c r="G15" s="71"/>
      <c r="H15" s="79">
        <v>3002773939</v>
      </c>
      <c r="I15" s="71"/>
      <c r="J15" s="79">
        <v>3274400700</v>
      </c>
      <c r="K15" s="71"/>
      <c r="L15" s="79">
        <v>0</v>
      </c>
      <c r="M15" s="71"/>
      <c r="N15" s="79">
        <v>0</v>
      </c>
      <c r="O15" s="71"/>
      <c r="P15" s="79">
        <v>0</v>
      </c>
      <c r="Q15" s="71"/>
      <c r="R15" s="79">
        <v>0</v>
      </c>
      <c r="S15" s="71"/>
      <c r="T15" s="79">
        <v>150000</v>
      </c>
      <c r="U15" s="71"/>
      <c r="V15" s="79">
        <v>23620</v>
      </c>
      <c r="W15" s="71"/>
      <c r="X15" s="79">
        <v>3002773939</v>
      </c>
      <c r="Y15" s="71"/>
      <c r="Z15" s="79">
        <v>3521919150</v>
      </c>
      <c r="AA15" s="71"/>
      <c r="AB15" s="98">
        <f>Z15/'سرمایه گذاری ها'!$O$18</f>
        <v>1.6511002824043861E-2</v>
      </c>
    </row>
    <row r="16" spans="3:28" x14ac:dyDescent="0.55000000000000004">
      <c r="D16" s="110" t="s">
        <v>115</v>
      </c>
      <c r="F16" s="79">
        <v>107000</v>
      </c>
      <c r="G16" s="71"/>
      <c r="H16" s="79">
        <v>3035353576</v>
      </c>
      <c r="I16" s="71"/>
      <c r="J16" s="79">
        <v>3127082490</v>
      </c>
      <c r="K16" s="71"/>
      <c r="L16" s="79">
        <v>0</v>
      </c>
      <c r="M16" s="71"/>
      <c r="N16" s="79">
        <v>0</v>
      </c>
      <c r="O16" s="71"/>
      <c r="P16" s="79">
        <v>0</v>
      </c>
      <c r="Q16" s="71"/>
      <c r="R16" s="79">
        <v>0</v>
      </c>
      <c r="S16" s="71"/>
      <c r="T16" s="79">
        <v>107000</v>
      </c>
      <c r="U16" s="71"/>
      <c r="V16" s="79">
        <v>32500</v>
      </c>
      <c r="W16" s="71"/>
      <c r="X16" s="79">
        <v>3035353576</v>
      </c>
      <c r="Y16" s="71"/>
      <c r="Z16" s="79">
        <v>3456808875</v>
      </c>
      <c r="AA16" s="71"/>
      <c r="AB16" s="98">
        <f>Z16/'سرمایه گذاری ها'!$O$18</f>
        <v>1.6205761309797496E-2</v>
      </c>
    </row>
    <row r="17" spans="4:30" x14ac:dyDescent="0.55000000000000004">
      <c r="D17" s="110" t="s">
        <v>264</v>
      </c>
      <c r="F17" s="79">
        <v>38763</v>
      </c>
      <c r="G17" s="71"/>
      <c r="H17" s="79">
        <v>2492175952</v>
      </c>
      <c r="I17" s="71"/>
      <c r="J17" s="79">
        <v>2672219176.4025002</v>
      </c>
      <c r="K17" s="71"/>
      <c r="L17" s="79">
        <v>0</v>
      </c>
      <c r="M17" s="71"/>
      <c r="N17" s="79">
        <v>0</v>
      </c>
      <c r="O17" s="71"/>
      <c r="P17" s="79">
        <v>0</v>
      </c>
      <c r="Q17" s="71"/>
      <c r="R17" s="79">
        <v>0</v>
      </c>
      <c r="S17" s="71"/>
      <c r="T17" s="79">
        <v>38763</v>
      </c>
      <c r="U17" s="71"/>
      <c r="V17" s="79">
        <v>68480</v>
      </c>
      <c r="W17" s="71"/>
      <c r="X17" s="79">
        <v>2492175952</v>
      </c>
      <c r="Y17" s="71"/>
      <c r="Z17" s="79">
        <v>2638696023.072</v>
      </c>
      <c r="AA17" s="71"/>
      <c r="AB17" s="98">
        <f>Z17/'سرمایه گذاری ها'!$O$18</f>
        <v>1.2370391151294629E-2</v>
      </c>
    </row>
    <row r="18" spans="4:30" x14ac:dyDescent="0.55000000000000004">
      <c r="D18" s="110" t="s">
        <v>17</v>
      </c>
      <c r="F18" s="79">
        <v>40327</v>
      </c>
      <c r="G18" s="71"/>
      <c r="H18" s="79">
        <v>450879977</v>
      </c>
      <c r="I18" s="71"/>
      <c r="J18" s="79">
        <v>438151504.04549998</v>
      </c>
      <c r="K18" s="71"/>
      <c r="L18" s="79">
        <v>0</v>
      </c>
      <c r="M18" s="71"/>
      <c r="N18" s="79">
        <v>0</v>
      </c>
      <c r="O18" s="71"/>
      <c r="P18" s="79">
        <v>0</v>
      </c>
      <c r="Q18" s="71"/>
      <c r="R18" s="79">
        <v>0</v>
      </c>
      <c r="S18" s="71"/>
      <c r="T18" s="79">
        <v>40327</v>
      </c>
      <c r="U18" s="71"/>
      <c r="V18" s="79">
        <v>11980</v>
      </c>
      <c r="W18" s="71"/>
      <c r="X18" s="79">
        <v>450879977</v>
      </c>
      <c r="Y18" s="71"/>
      <c r="Z18" s="79">
        <v>480242911.11299998</v>
      </c>
      <c r="AA18" s="71"/>
      <c r="AB18" s="98">
        <f>Z18/'سرمایه گذاری ها'!$O$18</f>
        <v>2.2514122908283648E-3</v>
      </c>
    </row>
    <row r="19" spans="4:30" x14ac:dyDescent="0.55000000000000004">
      <c r="D19" s="110" t="s">
        <v>18</v>
      </c>
      <c r="F19" s="79">
        <v>24261</v>
      </c>
      <c r="G19" s="71"/>
      <c r="H19" s="79">
        <v>80935327</v>
      </c>
      <c r="I19" s="71"/>
      <c r="J19" s="79">
        <v>70107092.974350005</v>
      </c>
      <c r="K19" s="71"/>
      <c r="L19" s="79">
        <v>0</v>
      </c>
      <c r="M19" s="71"/>
      <c r="N19" s="79">
        <v>0</v>
      </c>
      <c r="O19" s="71"/>
      <c r="P19" s="79">
        <v>0</v>
      </c>
      <c r="Q19" s="71"/>
      <c r="R19" s="79">
        <v>0</v>
      </c>
      <c r="S19" s="71"/>
      <c r="T19" s="79">
        <v>24261</v>
      </c>
      <c r="U19" s="71"/>
      <c r="V19" s="79">
        <v>3536</v>
      </c>
      <c r="W19" s="71"/>
      <c r="X19" s="79">
        <v>80935327</v>
      </c>
      <c r="Y19" s="71"/>
      <c r="Z19" s="79">
        <v>85276463.968799993</v>
      </c>
      <c r="AA19" s="79"/>
      <c r="AB19" s="98">
        <f>Z19/'سرمایه گذاری ها'!$O$18</f>
        <v>3.9978201584023624E-4</v>
      </c>
    </row>
    <row r="20" spans="4:30" x14ac:dyDescent="0.55000000000000004">
      <c r="D20" s="111" t="s">
        <v>15</v>
      </c>
      <c r="F20" s="79">
        <v>44</v>
      </c>
      <c r="G20" s="71"/>
      <c r="H20" s="79">
        <v>871465</v>
      </c>
      <c r="I20" s="71"/>
      <c r="J20" s="79">
        <v>1070273.754</v>
      </c>
      <c r="K20" s="71"/>
      <c r="L20" s="79">
        <v>0</v>
      </c>
      <c r="M20" s="71"/>
      <c r="N20" s="79">
        <v>0</v>
      </c>
      <c r="O20" s="71"/>
      <c r="P20" s="79">
        <v>-44</v>
      </c>
      <c r="Q20" s="71"/>
      <c r="R20" s="79">
        <v>1040972</v>
      </c>
      <c r="S20" s="71"/>
      <c r="T20" s="79">
        <v>0</v>
      </c>
      <c r="U20" s="71"/>
      <c r="V20" s="79">
        <v>0</v>
      </c>
      <c r="W20" s="71"/>
      <c r="X20" s="79">
        <v>0</v>
      </c>
      <c r="Y20" s="71"/>
      <c r="Z20" s="79">
        <v>0</v>
      </c>
      <c r="AA20" s="71"/>
      <c r="AB20" s="98">
        <f>Z20/'سرمایه گذاری ها'!$O$18</f>
        <v>0</v>
      </c>
    </row>
    <row r="21" spans="4:30" x14ac:dyDescent="0.55000000000000004">
      <c r="D21" s="111" t="s">
        <v>28</v>
      </c>
      <c r="F21" s="79">
        <v>47892</v>
      </c>
      <c r="G21" s="71"/>
      <c r="H21" s="79">
        <v>402659872</v>
      </c>
      <c r="I21" s="71"/>
      <c r="J21" s="79">
        <v>410848777.63800001</v>
      </c>
      <c r="K21" s="71"/>
      <c r="L21" s="79">
        <v>0</v>
      </c>
      <c r="M21" s="71"/>
      <c r="N21" s="79">
        <v>0</v>
      </c>
      <c r="O21" s="71"/>
      <c r="P21" s="79">
        <v>-47892</v>
      </c>
      <c r="Q21" s="71"/>
      <c r="R21" s="79">
        <v>409805901</v>
      </c>
      <c r="S21" s="71"/>
      <c r="T21" s="79">
        <v>0</v>
      </c>
      <c r="U21" s="71"/>
      <c r="V21" s="79">
        <v>0</v>
      </c>
      <c r="W21" s="71"/>
      <c r="X21" s="79">
        <v>0</v>
      </c>
      <c r="Y21" s="71"/>
      <c r="Z21" s="79">
        <v>0</v>
      </c>
      <c r="AA21" s="71"/>
      <c r="AB21" s="98">
        <f>Z21/'سرمایه گذاری ها'!$O$18</f>
        <v>0</v>
      </c>
    </row>
    <row r="22" spans="4:30" x14ac:dyDescent="0.55000000000000004">
      <c r="D22" s="110"/>
      <c r="F22" s="79"/>
      <c r="G22" s="71"/>
      <c r="H22" s="79"/>
      <c r="I22" s="71"/>
      <c r="J22" s="79"/>
      <c r="K22" s="71"/>
      <c r="L22" s="79"/>
      <c r="M22" s="71"/>
      <c r="N22" s="79"/>
      <c r="O22" s="71"/>
      <c r="P22" s="79"/>
      <c r="Q22" s="71"/>
      <c r="R22" s="79"/>
      <c r="S22" s="71"/>
      <c r="T22" s="79"/>
      <c r="U22" s="71"/>
      <c r="V22" s="79"/>
      <c r="W22" s="71"/>
      <c r="X22" s="79"/>
      <c r="Y22" s="71"/>
      <c r="Z22" s="79"/>
      <c r="AA22" s="71"/>
      <c r="AB22" s="98"/>
    </row>
    <row r="23" spans="4:30" ht="21.75" thickBot="1" x14ac:dyDescent="0.6">
      <c r="D23" s="110" t="s">
        <v>144</v>
      </c>
      <c r="F23" s="70">
        <f t="shared" ref="F23:AA23" si="0">SUM(F11:F21)</f>
        <v>1736120</v>
      </c>
      <c r="G23" s="79">
        <f t="shared" si="0"/>
        <v>0</v>
      </c>
      <c r="H23" s="70">
        <f t="shared" si="0"/>
        <v>38032212630</v>
      </c>
      <c r="I23" s="79">
        <f t="shared" si="0"/>
        <v>0</v>
      </c>
      <c r="J23" s="70">
        <f t="shared" si="0"/>
        <v>32053600394.722351</v>
      </c>
      <c r="K23" s="79">
        <f t="shared" si="0"/>
        <v>0</v>
      </c>
      <c r="L23" s="70">
        <f t="shared" si="0"/>
        <v>0</v>
      </c>
      <c r="M23" s="79">
        <f t="shared" si="0"/>
        <v>0</v>
      </c>
      <c r="N23" s="70">
        <f t="shared" si="0"/>
        <v>0</v>
      </c>
      <c r="O23" s="79">
        <f t="shared" si="0"/>
        <v>0</v>
      </c>
      <c r="P23" s="70">
        <f t="shared" si="0"/>
        <v>-142436</v>
      </c>
      <c r="Q23" s="79">
        <f t="shared" si="0"/>
        <v>0</v>
      </c>
      <c r="R23" s="70">
        <f t="shared" si="0"/>
        <v>1944944036</v>
      </c>
      <c r="S23" s="79">
        <f t="shared" si="0"/>
        <v>0</v>
      </c>
      <c r="T23" s="70">
        <f t="shared" si="0"/>
        <v>1593684</v>
      </c>
      <c r="U23" s="79">
        <f t="shared" si="0"/>
        <v>0</v>
      </c>
      <c r="V23" s="70">
        <f t="shared" si="0"/>
        <v>222226</v>
      </c>
      <c r="W23" s="79">
        <f t="shared" si="0"/>
        <v>0</v>
      </c>
      <c r="X23" s="70">
        <f t="shared" si="0"/>
        <v>35926171496</v>
      </c>
      <c r="Y23" s="79">
        <f t="shared" si="0"/>
        <v>0</v>
      </c>
      <c r="Z23" s="70">
        <f t="shared" si="0"/>
        <v>34052327146.086296</v>
      </c>
      <c r="AA23" s="79">
        <f t="shared" si="0"/>
        <v>0</v>
      </c>
      <c r="AB23" s="99">
        <f>SUM(AB11:AB21)</f>
        <v>0.1596396866959017</v>
      </c>
      <c r="AD23" s="62"/>
    </row>
    <row r="24" spans="4:30" ht="21.75" thickTop="1" x14ac:dyDescent="0.55000000000000004">
      <c r="AB24" s="8"/>
    </row>
    <row r="25" spans="4:30" ht="30.75" customHeight="1" x14ac:dyDescent="0.95">
      <c r="P25" s="48">
        <v>2</v>
      </c>
    </row>
  </sheetData>
  <sortState xmlns:xlrd2="http://schemas.microsoft.com/office/spreadsheetml/2017/richdata2" ref="D11:AB22">
    <sortCondition descending="1" ref="Z11:Z22"/>
  </sortState>
  <mergeCells count="29">
    <mergeCell ref="D2:AB2"/>
    <mergeCell ref="D3:AB3"/>
    <mergeCell ref="D4:AB4"/>
    <mergeCell ref="K8:K10"/>
    <mergeCell ref="S8:S10"/>
    <mergeCell ref="U9:U10"/>
    <mergeCell ref="W9:W10"/>
    <mergeCell ref="Y9:Y10"/>
    <mergeCell ref="AA9:AA10"/>
    <mergeCell ref="E9:E10"/>
    <mergeCell ref="G9:G10"/>
    <mergeCell ref="AB9:AB10"/>
    <mergeCell ref="T8:AB8"/>
    <mergeCell ref="L8:R8"/>
    <mergeCell ref="T9:T10"/>
    <mergeCell ref="V9:V10"/>
    <mergeCell ref="X9:X10"/>
    <mergeCell ref="Z9:Z10"/>
    <mergeCell ref="L10"/>
    <mergeCell ref="N10"/>
    <mergeCell ref="L9:N9"/>
    <mergeCell ref="P10"/>
    <mergeCell ref="R10"/>
    <mergeCell ref="P9:R9"/>
    <mergeCell ref="D8:D10"/>
    <mergeCell ref="F9:F10"/>
    <mergeCell ref="H9:H10"/>
    <mergeCell ref="J9:J10"/>
    <mergeCell ref="F8:J8"/>
  </mergeCells>
  <printOptions horizontalCentered="1" verticalCentered="1"/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AC18"/>
  <sheetViews>
    <sheetView rightToLeft="1" view="pageBreakPreview" topLeftCell="B1" zoomScale="85" zoomScaleNormal="100" zoomScaleSheetLayoutView="85" workbookViewId="0">
      <selection activeCell="W90" sqref="W90"/>
    </sheetView>
  </sheetViews>
  <sheetFormatPr defaultRowHeight="21" x14ac:dyDescent="0.6"/>
  <cols>
    <col min="1" max="1" width="4.5703125" style="1" customWidth="1"/>
    <col min="2" max="2" width="6.28515625" style="1" customWidth="1"/>
    <col min="3" max="3" width="13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3:29" ht="30" x14ac:dyDescent="0.6">
      <c r="C2" s="139" t="s">
        <v>159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3:29" ht="30" x14ac:dyDescent="0.6">
      <c r="C3" s="139" t="s">
        <v>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3:29" ht="30" x14ac:dyDescent="0.6">
      <c r="C4" s="139" t="s">
        <v>274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3:29" s="2" customFormat="1" ht="30" x14ac:dyDescent="0.55000000000000004">
      <c r="C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3:29" s="2" customFormat="1" ht="30" x14ac:dyDescent="0.55000000000000004">
      <c r="C6" s="12" t="s">
        <v>156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8" spans="3:29" ht="24" customHeight="1" x14ac:dyDescent="0.6">
      <c r="C8" s="17"/>
      <c r="D8" s="13"/>
      <c r="E8" s="149" t="s">
        <v>262</v>
      </c>
      <c r="F8" s="149" t="s">
        <v>2</v>
      </c>
      <c r="G8" s="149" t="s">
        <v>2</v>
      </c>
      <c r="H8" s="149" t="s">
        <v>2</v>
      </c>
      <c r="I8" s="149" t="s">
        <v>2</v>
      </c>
      <c r="J8" s="149" t="s">
        <v>2</v>
      </c>
      <c r="K8" s="149" t="s">
        <v>2</v>
      </c>
      <c r="L8" s="13"/>
      <c r="M8" s="149" t="s">
        <v>275</v>
      </c>
      <c r="N8" s="149" t="s">
        <v>4</v>
      </c>
      <c r="O8" s="149" t="s">
        <v>4</v>
      </c>
      <c r="P8" s="149" t="s">
        <v>4</v>
      </c>
      <c r="Q8" s="149" t="s">
        <v>4</v>
      </c>
      <c r="R8" s="149" t="s">
        <v>4</v>
      </c>
      <c r="S8" s="149" t="s">
        <v>4</v>
      </c>
      <c r="T8" s="13"/>
    </row>
    <row r="9" spans="3:29" ht="30" x14ac:dyDescent="0.6">
      <c r="C9" s="16" t="s">
        <v>1</v>
      </c>
      <c r="D9" s="100"/>
      <c r="E9" s="16" t="s">
        <v>30</v>
      </c>
      <c r="F9" s="101"/>
      <c r="G9" s="16" t="s">
        <v>31</v>
      </c>
      <c r="H9" s="101"/>
      <c r="I9" s="16" t="s">
        <v>32</v>
      </c>
      <c r="J9" s="101"/>
      <c r="K9" s="16" t="s">
        <v>33</v>
      </c>
      <c r="L9" s="100"/>
      <c r="M9" s="16" t="s">
        <v>30</v>
      </c>
      <c r="N9" s="101"/>
      <c r="O9" s="16" t="s">
        <v>31</v>
      </c>
      <c r="P9" s="101"/>
      <c r="Q9" s="16" t="s">
        <v>32</v>
      </c>
      <c r="R9" s="101"/>
      <c r="S9" s="16" t="s">
        <v>33</v>
      </c>
      <c r="T9" s="13"/>
    </row>
    <row r="10" spans="3:29" x14ac:dyDescent="0.6">
      <c r="C10" s="81"/>
      <c r="D10" s="81"/>
      <c r="E10" s="81">
        <v>0</v>
      </c>
      <c r="F10" s="81"/>
      <c r="G10" s="81">
        <v>0</v>
      </c>
      <c r="H10" s="81"/>
      <c r="I10" s="81">
        <v>0</v>
      </c>
      <c r="J10" s="81"/>
      <c r="K10" s="81">
        <v>0</v>
      </c>
      <c r="L10" s="81"/>
      <c r="M10" s="81">
        <v>0</v>
      </c>
      <c r="N10" s="81"/>
      <c r="O10" s="81">
        <v>0</v>
      </c>
      <c r="P10" s="81"/>
      <c r="Q10" s="81">
        <v>0</v>
      </c>
      <c r="R10" s="81"/>
      <c r="S10" s="81">
        <v>0</v>
      </c>
    </row>
    <row r="11" spans="3:29" x14ac:dyDescent="0.6"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</row>
    <row r="12" spans="3:29" ht="26.25" customHeight="1" thickBot="1" x14ac:dyDescent="0.65">
      <c r="C12" s="18" t="s">
        <v>144</v>
      </c>
      <c r="D12" s="81"/>
      <c r="E12" s="102">
        <v>0</v>
      </c>
      <c r="F12" s="81"/>
      <c r="G12" s="102">
        <v>0</v>
      </c>
      <c r="H12" s="81"/>
      <c r="I12" s="102">
        <v>0</v>
      </c>
      <c r="J12" s="81"/>
      <c r="K12" s="102">
        <v>0</v>
      </c>
      <c r="L12" s="81"/>
      <c r="M12" s="102">
        <v>0</v>
      </c>
      <c r="N12" s="81"/>
      <c r="O12" s="102">
        <v>0</v>
      </c>
      <c r="P12" s="81"/>
      <c r="Q12" s="102">
        <v>0</v>
      </c>
      <c r="R12" s="81"/>
      <c r="S12" s="102">
        <v>0</v>
      </c>
    </row>
    <row r="13" spans="3:29" ht="21.75" thickTop="1" x14ac:dyDescent="0.6"/>
    <row r="18" spans="11:11" ht="30" x14ac:dyDescent="0.75">
      <c r="K18" s="47">
        <v>3</v>
      </c>
    </row>
  </sheetData>
  <mergeCells count="5">
    <mergeCell ref="C2:T2"/>
    <mergeCell ref="C3:T3"/>
    <mergeCell ref="C4:T4"/>
    <mergeCell ref="M8:S8"/>
    <mergeCell ref="E8:K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view="pageBreakPreview" zoomScale="70" zoomScaleNormal="70" zoomScaleSheetLayoutView="70" workbookViewId="0">
      <selection activeCell="W90" sqref="W90"/>
    </sheetView>
  </sheetViews>
  <sheetFormatPr defaultRowHeight="21" x14ac:dyDescent="0.6"/>
  <cols>
    <col min="1" max="1" width="9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8.7109375" style="1" bestFit="1" customWidth="1"/>
    <col min="23" max="23" width="1" style="1" customWidth="1"/>
    <col min="24" max="24" width="19.28515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8.710937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51" t="s">
        <v>159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</row>
    <row r="3" spans="2:38" ht="39" x14ac:dyDescent="0.6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</row>
    <row r="4" spans="2:38" ht="39" x14ac:dyDescent="0.6">
      <c r="B4" s="151" t="s">
        <v>274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</row>
    <row r="5" spans="2:38" ht="39" x14ac:dyDescent="0.6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2:38" ht="39" x14ac:dyDescent="0.6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2" t="s">
        <v>246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39" t="s">
        <v>34</v>
      </c>
      <c r="C10" s="139" t="s">
        <v>34</v>
      </c>
      <c r="D10" s="139" t="s">
        <v>34</v>
      </c>
      <c r="E10" s="139" t="s">
        <v>34</v>
      </c>
      <c r="F10" s="139" t="s">
        <v>34</v>
      </c>
      <c r="G10" s="139" t="s">
        <v>34</v>
      </c>
      <c r="H10" s="139" t="s">
        <v>34</v>
      </c>
      <c r="I10" s="139" t="s">
        <v>34</v>
      </c>
      <c r="J10" s="139" t="s">
        <v>34</v>
      </c>
      <c r="K10" s="139" t="s">
        <v>34</v>
      </c>
      <c r="L10" s="139" t="s">
        <v>34</v>
      </c>
      <c r="M10" s="139" t="s">
        <v>34</v>
      </c>
      <c r="N10" s="139" t="s">
        <v>34</v>
      </c>
      <c r="P10" s="139" t="s">
        <v>262</v>
      </c>
      <c r="Q10" s="139" t="s">
        <v>2</v>
      </c>
      <c r="R10" s="139" t="s">
        <v>2</v>
      </c>
      <c r="S10" s="139" t="s">
        <v>2</v>
      </c>
      <c r="T10" s="139" t="s">
        <v>2</v>
      </c>
      <c r="V10" s="139" t="s">
        <v>3</v>
      </c>
      <c r="W10" s="139" t="s">
        <v>3</v>
      </c>
      <c r="X10" s="139" t="s">
        <v>3</v>
      </c>
      <c r="Y10" s="139" t="s">
        <v>3</v>
      </c>
      <c r="Z10" s="139" t="s">
        <v>3</v>
      </c>
      <c r="AA10" s="139" t="s">
        <v>3</v>
      </c>
      <c r="AB10" s="139" t="s">
        <v>3</v>
      </c>
      <c r="AD10" s="139" t="s">
        <v>275</v>
      </c>
      <c r="AE10" s="139" t="s">
        <v>4</v>
      </c>
      <c r="AF10" s="139" t="s">
        <v>4</v>
      </c>
      <c r="AG10" s="139" t="s">
        <v>4</v>
      </c>
      <c r="AH10" s="139" t="s">
        <v>4</v>
      </c>
      <c r="AI10" s="139" t="s">
        <v>4</v>
      </c>
      <c r="AJ10" s="139" t="s">
        <v>4</v>
      </c>
      <c r="AK10" s="139" t="s">
        <v>4</v>
      </c>
      <c r="AL10" s="139" t="s">
        <v>4</v>
      </c>
    </row>
    <row r="11" spans="2:38" s="14" customFormat="1" ht="45.75" customHeight="1" x14ac:dyDescent="0.6">
      <c r="B11" s="142" t="s">
        <v>35</v>
      </c>
      <c r="C11" s="19"/>
      <c r="D11" s="142" t="s">
        <v>36</v>
      </c>
      <c r="E11" s="19"/>
      <c r="F11" s="142" t="s">
        <v>37</v>
      </c>
      <c r="G11" s="19"/>
      <c r="H11" s="142" t="s">
        <v>38</v>
      </c>
      <c r="I11" s="19"/>
      <c r="J11" s="142" t="s">
        <v>151</v>
      </c>
      <c r="K11" s="19"/>
      <c r="L11" s="142" t="s">
        <v>40</v>
      </c>
      <c r="M11" s="19"/>
      <c r="N11" s="142" t="s">
        <v>33</v>
      </c>
      <c r="P11" s="142" t="s">
        <v>5</v>
      </c>
      <c r="Q11" s="19"/>
      <c r="R11" s="142" t="s">
        <v>6</v>
      </c>
      <c r="S11" s="19"/>
      <c r="T11" s="142" t="s">
        <v>7</v>
      </c>
      <c r="V11" s="142" t="s">
        <v>8</v>
      </c>
      <c r="W11" s="142" t="s">
        <v>8</v>
      </c>
      <c r="X11" s="142" t="s">
        <v>8</v>
      </c>
      <c r="Z11" s="142" t="s">
        <v>9</v>
      </c>
      <c r="AA11" s="142" t="s">
        <v>9</v>
      </c>
      <c r="AB11" s="142" t="s">
        <v>9</v>
      </c>
      <c r="AD11" s="142" t="s">
        <v>5</v>
      </c>
      <c r="AE11" s="19"/>
      <c r="AF11" s="142" t="s">
        <v>41</v>
      </c>
      <c r="AG11" s="19"/>
      <c r="AH11" s="142" t="s">
        <v>6</v>
      </c>
      <c r="AI11" s="19"/>
      <c r="AJ11" s="142" t="s">
        <v>7</v>
      </c>
      <c r="AK11" s="19"/>
      <c r="AL11" s="142" t="s">
        <v>11</v>
      </c>
    </row>
    <row r="12" spans="2:38" s="14" customFormat="1" ht="45.75" customHeight="1" x14ac:dyDescent="0.6">
      <c r="B12" s="143" t="s">
        <v>35</v>
      </c>
      <c r="C12" s="21"/>
      <c r="D12" s="143" t="s">
        <v>36</v>
      </c>
      <c r="E12" s="21"/>
      <c r="F12" s="143" t="s">
        <v>37</v>
      </c>
      <c r="G12" s="21"/>
      <c r="H12" s="143" t="s">
        <v>38</v>
      </c>
      <c r="I12" s="21"/>
      <c r="J12" s="143" t="s">
        <v>39</v>
      </c>
      <c r="K12" s="21"/>
      <c r="L12" s="143" t="s">
        <v>40</v>
      </c>
      <c r="M12" s="21"/>
      <c r="N12" s="143" t="s">
        <v>33</v>
      </c>
      <c r="P12" s="143" t="s">
        <v>5</v>
      </c>
      <c r="Q12" s="21"/>
      <c r="R12" s="143" t="s">
        <v>6</v>
      </c>
      <c r="S12" s="21"/>
      <c r="T12" s="143" t="s">
        <v>7</v>
      </c>
      <c r="V12" s="143" t="s">
        <v>5</v>
      </c>
      <c r="W12" s="21"/>
      <c r="X12" s="143" t="s">
        <v>6</v>
      </c>
      <c r="Z12" s="143" t="s">
        <v>5</v>
      </c>
      <c r="AA12" s="21"/>
      <c r="AB12" s="143" t="s">
        <v>12</v>
      </c>
      <c r="AD12" s="143" t="s">
        <v>5</v>
      </c>
      <c r="AE12" s="21"/>
      <c r="AF12" s="143" t="s">
        <v>41</v>
      </c>
      <c r="AG12" s="21"/>
      <c r="AH12" s="143" t="s">
        <v>6</v>
      </c>
      <c r="AI12" s="21"/>
      <c r="AJ12" s="143" t="s">
        <v>7</v>
      </c>
      <c r="AK12" s="21"/>
      <c r="AL12" s="143" t="s">
        <v>11</v>
      </c>
    </row>
    <row r="13" spans="2:38" x14ac:dyDescent="0.6">
      <c r="B13" s="96" t="s">
        <v>174</v>
      </c>
      <c r="C13" s="96"/>
      <c r="D13" s="96" t="s">
        <v>161</v>
      </c>
      <c r="E13" s="96"/>
      <c r="F13" s="96" t="s">
        <v>161</v>
      </c>
      <c r="G13" s="96"/>
      <c r="H13" s="96" t="s">
        <v>175</v>
      </c>
      <c r="I13" s="96"/>
      <c r="J13" s="96" t="s">
        <v>176</v>
      </c>
      <c r="K13" s="96"/>
      <c r="L13" s="96">
        <v>18</v>
      </c>
      <c r="M13" s="96"/>
      <c r="N13" s="96">
        <v>18</v>
      </c>
      <c r="O13" s="96"/>
      <c r="P13" s="96">
        <v>61000</v>
      </c>
      <c r="Q13" s="96"/>
      <c r="R13" s="96">
        <v>58008012044</v>
      </c>
      <c r="S13" s="96"/>
      <c r="T13" s="96">
        <v>57939496562</v>
      </c>
      <c r="U13" s="96"/>
      <c r="V13" s="96">
        <v>0</v>
      </c>
      <c r="W13" s="96"/>
      <c r="X13" s="96">
        <v>0</v>
      </c>
      <c r="Y13" s="96"/>
      <c r="Z13" s="96">
        <v>0</v>
      </c>
      <c r="AA13" s="96"/>
      <c r="AB13" s="96">
        <v>0</v>
      </c>
      <c r="AC13" s="96"/>
      <c r="AD13" s="96">
        <v>61000</v>
      </c>
      <c r="AE13" s="96"/>
      <c r="AF13" s="96">
        <v>950000</v>
      </c>
      <c r="AG13" s="96"/>
      <c r="AH13" s="96">
        <v>58008012044</v>
      </c>
      <c r="AI13" s="96"/>
      <c r="AJ13" s="96">
        <v>57939496562</v>
      </c>
      <c r="AK13" s="97"/>
      <c r="AL13" s="98">
        <f>AJ13/'سرمایه گذاری ها'!$O$18</f>
        <v>0.27162440437023139</v>
      </c>
    </row>
    <row r="14" spans="2:38" x14ac:dyDescent="0.6">
      <c r="B14" s="96" t="s">
        <v>271</v>
      </c>
      <c r="C14" s="96"/>
      <c r="D14" s="96" t="s">
        <v>161</v>
      </c>
      <c r="E14" s="96"/>
      <c r="F14" s="96" t="s">
        <v>161</v>
      </c>
      <c r="G14" s="96"/>
      <c r="H14" s="96" t="s">
        <v>272</v>
      </c>
      <c r="I14" s="96"/>
      <c r="J14" s="96" t="s">
        <v>273</v>
      </c>
      <c r="K14" s="96"/>
      <c r="L14" s="96">
        <v>0</v>
      </c>
      <c r="M14" s="96"/>
      <c r="N14" s="96">
        <v>0</v>
      </c>
      <c r="O14" s="96"/>
      <c r="P14" s="96">
        <v>27300</v>
      </c>
      <c r="Q14" s="96"/>
      <c r="R14" s="96">
        <v>14955483105</v>
      </c>
      <c r="S14" s="96"/>
      <c r="T14" s="96">
        <v>15062501426</v>
      </c>
      <c r="U14" s="96"/>
      <c r="V14" s="96">
        <v>0</v>
      </c>
      <c r="W14" s="96"/>
      <c r="X14" s="96">
        <v>0</v>
      </c>
      <c r="Y14" s="96"/>
      <c r="Z14" s="96">
        <v>10000</v>
      </c>
      <c r="AA14" s="96"/>
      <c r="AB14" s="96">
        <v>5601884479</v>
      </c>
      <c r="AC14" s="96"/>
      <c r="AD14" s="96">
        <v>17300</v>
      </c>
      <c r="AE14" s="96"/>
      <c r="AF14" s="96">
        <v>567680</v>
      </c>
      <c r="AG14" s="96"/>
      <c r="AH14" s="96">
        <v>9477284165</v>
      </c>
      <c r="AI14" s="96"/>
      <c r="AJ14" s="96">
        <v>9819083968</v>
      </c>
      <c r="AK14" s="97"/>
      <c r="AL14" s="98">
        <f>AJ14/'سرمایه گذاری ها'!$O$18</f>
        <v>4.6032551066702315E-2</v>
      </c>
    </row>
    <row r="15" spans="2:38" x14ac:dyDescent="0.6">
      <c r="B15" s="96" t="s">
        <v>279</v>
      </c>
      <c r="C15" s="96"/>
      <c r="D15" s="96" t="s">
        <v>161</v>
      </c>
      <c r="E15" s="96"/>
      <c r="F15" s="96" t="s">
        <v>161</v>
      </c>
      <c r="G15" s="96"/>
      <c r="H15" s="96" t="s">
        <v>280</v>
      </c>
      <c r="I15" s="96"/>
      <c r="J15" s="96" t="s">
        <v>281</v>
      </c>
      <c r="K15" s="96"/>
      <c r="L15" s="96">
        <v>0</v>
      </c>
      <c r="M15" s="96"/>
      <c r="N15" s="96">
        <v>0</v>
      </c>
      <c r="O15" s="96"/>
      <c r="P15" s="96">
        <v>0</v>
      </c>
      <c r="Q15" s="96"/>
      <c r="R15" s="96">
        <v>0</v>
      </c>
      <c r="S15" s="96"/>
      <c r="T15" s="96">
        <v>0</v>
      </c>
      <c r="U15" s="96"/>
      <c r="V15" s="96">
        <v>18040</v>
      </c>
      <c r="W15" s="96"/>
      <c r="X15" s="96">
        <v>17341465708</v>
      </c>
      <c r="Y15" s="96"/>
      <c r="Z15" s="96">
        <v>9220</v>
      </c>
      <c r="AA15" s="96"/>
      <c r="AB15" s="96">
        <v>8881191796</v>
      </c>
      <c r="AC15" s="96"/>
      <c r="AD15" s="96">
        <v>8820</v>
      </c>
      <c r="AE15" s="96"/>
      <c r="AF15" s="96">
        <v>968500</v>
      </c>
      <c r="AG15" s="96"/>
      <c r="AH15" s="96">
        <v>8483511539</v>
      </c>
      <c r="AI15" s="96"/>
      <c r="AJ15" s="96">
        <v>8540621731</v>
      </c>
      <c r="AK15" s="97"/>
      <c r="AL15" s="98">
        <f>AJ15/'سرمایه گذاری ها'!$O$18</f>
        <v>4.003903085612609E-2</v>
      </c>
    </row>
    <row r="16" spans="2:38" x14ac:dyDescent="0.6">
      <c r="B16" s="96" t="s">
        <v>168</v>
      </c>
      <c r="C16" s="96"/>
      <c r="D16" s="96" t="s">
        <v>161</v>
      </c>
      <c r="E16" s="96"/>
      <c r="F16" s="96" t="s">
        <v>161</v>
      </c>
      <c r="G16" s="96"/>
      <c r="H16" s="96" t="s">
        <v>101</v>
      </c>
      <c r="I16" s="96"/>
      <c r="J16" s="96" t="s">
        <v>169</v>
      </c>
      <c r="K16" s="96"/>
      <c r="L16" s="96">
        <v>0</v>
      </c>
      <c r="M16" s="96"/>
      <c r="N16" s="96">
        <v>0</v>
      </c>
      <c r="O16" s="96"/>
      <c r="P16" s="96">
        <v>15700</v>
      </c>
      <c r="Q16" s="96"/>
      <c r="R16" s="96">
        <v>8859128075</v>
      </c>
      <c r="S16" s="96"/>
      <c r="T16" s="96">
        <v>8954912627</v>
      </c>
      <c r="U16" s="96"/>
      <c r="V16" s="96">
        <v>8004</v>
      </c>
      <c r="W16" s="96"/>
      <c r="X16" s="96">
        <v>4630130549</v>
      </c>
      <c r="Y16" s="96"/>
      <c r="Z16" s="96">
        <v>10704</v>
      </c>
      <c r="AA16" s="96"/>
      <c r="AB16" s="96">
        <v>6192413732</v>
      </c>
      <c r="AC16" s="96"/>
      <c r="AD16" s="96">
        <v>13000</v>
      </c>
      <c r="AE16" s="96"/>
      <c r="AF16" s="96">
        <v>586460</v>
      </c>
      <c r="AG16" s="96"/>
      <c r="AH16" s="96">
        <v>7417799381</v>
      </c>
      <c r="AI16" s="96"/>
      <c r="AJ16" s="96">
        <v>7622598153</v>
      </c>
      <c r="AK16" s="97"/>
      <c r="AL16" s="98">
        <f>AJ16/'سرمایه گذاری ها'!$O$18</f>
        <v>3.5735272239493208E-2</v>
      </c>
    </row>
    <row r="17" spans="2:38" x14ac:dyDescent="0.6">
      <c r="B17" s="96" t="s">
        <v>164</v>
      </c>
      <c r="C17" s="96"/>
      <c r="D17" s="96" t="s">
        <v>161</v>
      </c>
      <c r="E17" s="96"/>
      <c r="F17" s="96" t="s">
        <v>161</v>
      </c>
      <c r="G17" s="96"/>
      <c r="H17" s="96" t="s">
        <v>101</v>
      </c>
      <c r="I17" s="96"/>
      <c r="J17" s="96" t="s">
        <v>165</v>
      </c>
      <c r="K17" s="96"/>
      <c r="L17" s="96">
        <v>0</v>
      </c>
      <c r="M17" s="96"/>
      <c r="N17" s="96">
        <v>0</v>
      </c>
      <c r="O17" s="96"/>
      <c r="P17" s="96">
        <v>7501</v>
      </c>
      <c r="Q17" s="96"/>
      <c r="R17" s="96">
        <v>4172150799</v>
      </c>
      <c r="S17" s="96"/>
      <c r="T17" s="96">
        <v>4201898547</v>
      </c>
      <c r="U17" s="96"/>
      <c r="V17" s="96">
        <v>8000</v>
      </c>
      <c r="W17" s="96"/>
      <c r="X17" s="96">
        <v>4566827582</v>
      </c>
      <c r="Y17" s="96"/>
      <c r="Z17" s="96">
        <v>5000</v>
      </c>
      <c r="AA17" s="96"/>
      <c r="AB17" s="96">
        <v>2839385270</v>
      </c>
      <c r="AC17" s="96"/>
      <c r="AD17" s="96">
        <v>10501</v>
      </c>
      <c r="AE17" s="96"/>
      <c r="AF17" s="96">
        <v>578010</v>
      </c>
      <c r="AG17" s="96"/>
      <c r="AH17" s="96">
        <v>5936136753</v>
      </c>
      <c r="AI17" s="96"/>
      <c r="AJ17" s="96">
        <v>6068582879</v>
      </c>
      <c r="AK17" s="97"/>
      <c r="AL17" s="98">
        <f>AJ17/'سرمایه گذاری ها'!$O$18</f>
        <v>2.8449940156381283E-2</v>
      </c>
    </row>
    <row r="18" spans="2:38" x14ac:dyDescent="0.6">
      <c r="B18" s="96" t="s">
        <v>270</v>
      </c>
      <c r="C18" s="96"/>
      <c r="D18" s="96" t="s">
        <v>161</v>
      </c>
      <c r="E18" s="96"/>
      <c r="F18" s="96" t="s">
        <v>161</v>
      </c>
      <c r="G18" s="96"/>
      <c r="H18" s="96" t="s">
        <v>101</v>
      </c>
      <c r="I18" s="96"/>
      <c r="J18" s="96" t="s">
        <v>269</v>
      </c>
      <c r="K18" s="96"/>
      <c r="L18" s="96">
        <v>0</v>
      </c>
      <c r="M18" s="96"/>
      <c r="N18" s="96">
        <v>0</v>
      </c>
      <c r="O18" s="96"/>
      <c r="P18" s="96">
        <v>14000</v>
      </c>
      <c r="Q18" s="96"/>
      <c r="R18" s="96">
        <v>7491194219</v>
      </c>
      <c r="S18" s="96"/>
      <c r="T18" s="96">
        <v>7564088760</v>
      </c>
      <c r="U18" s="96"/>
      <c r="V18" s="96">
        <v>14918</v>
      </c>
      <c r="W18" s="96"/>
      <c r="X18" s="96">
        <v>8190242810</v>
      </c>
      <c r="Y18" s="96"/>
      <c r="Z18" s="96">
        <v>18558</v>
      </c>
      <c r="AA18" s="96"/>
      <c r="AB18" s="96">
        <v>10205084021</v>
      </c>
      <c r="AC18" s="96"/>
      <c r="AD18" s="96">
        <v>10360</v>
      </c>
      <c r="AE18" s="96"/>
      <c r="AF18" s="96">
        <v>556770</v>
      </c>
      <c r="AG18" s="96"/>
      <c r="AH18" s="96">
        <v>5679617596</v>
      </c>
      <c r="AI18" s="96"/>
      <c r="AJ18" s="96">
        <v>5767091725</v>
      </c>
      <c r="AK18" s="97"/>
      <c r="AL18" s="98">
        <f>AJ18/'سرمایه گذاری ها'!$O$18</f>
        <v>2.7036528580729909E-2</v>
      </c>
    </row>
    <row r="19" spans="2:38" x14ac:dyDescent="0.6">
      <c r="B19" s="96" t="s">
        <v>276</v>
      </c>
      <c r="C19" s="96"/>
      <c r="D19" s="96" t="s">
        <v>161</v>
      </c>
      <c r="E19" s="96"/>
      <c r="F19" s="96" t="s">
        <v>161</v>
      </c>
      <c r="G19" s="96"/>
      <c r="H19" s="96" t="s">
        <v>277</v>
      </c>
      <c r="I19" s="96"/>
      <c r="J19" s="96" t="s">
        <v>278</v>
      </c>
      <c r="K19" s="96"/>
      <c r="L19" s="96">
        <v>0</v>
      </c>
      <c r="M19" s="96"/>
      <c r="N19" s="96">
        <v>0</v>
      </c>
      <c r="O19" s="96"/>
      <c r="P19" s="96">
        <v>0</v>
      </c>
      <c r="Q19" s="96"/>
      <c r="R19" s="96">
        <v>0</v>
      </c>
      <c r="S19" s="96"/>
      <c r="T19" s="96">
        <v>0</v>
      </c>
      <c r="U19" s="96"/>
      <c r="V19" s="96">
        <v>6259</v>
      </c>
      <c r="W19" s="96"/>
      <c r="X19" s="96">
        <v>5769345838</v>
      </c>
      <c r="Y19" s="96"/>
      <c r="Z19" s="96">
        <v>89</v>
      </c>
      <c r="AA19" s="96"/>
      <c r="AB19" s="96">
        <v>82399063</v>
      </c>
      <c r="AC19" s="96"/>
      <c r="AD19" s="96">
        <v>6170</v>
      </c>
      <c r="AE19" s="96"/>
      <c r="AF19" s="96">
        <v>930940</v>
      </c>
      <c r="AG19" s="96"/>
      <c r="AH19" s="96">
        <v>5687308487</v>
      </c>
      <c r="AI19" s="96"/>
      <c r="AJ19" s="96">
        <v>5742858718</v>
      </c>
      <c r="AK19" s="97"/>
      <c r="AL19" s="98">
        <f>AJ19/'سرمایه گذاری ها'!$O$18</f>
        <v>2.6922922552320067E-2</v>
      </c>
    </row>
    <row r="20" spans="2:38" x14ac:dyDescent="0.6">
      <c r="B20" s="96" t="s">
        <v>170</v>
      </c>
      <c r="C20" s="96"/>
      <c r="D20" s="96" t="s">
        <v>161</v>
      </c>
      <c r="E20" s="96"/>
      <c r="F20" s="96" t="s">
        <v>161</v>
      </c>
      <c r="G20" s="96"/>
      <c r="H20" s="96" t="s">
        <v>86</v>
      </c>
      <c r="I20" s="96"/>
      <c r="J20" s="96" t="s">
        <v>171</v>
      </c>
      <c r="K20" s="96"/>
      <c r="L20" s="96">
        <v>0</v>
      </c>
      <c r="M20" s="96"/>
      <c r="N20" s="96">
        <v>0</v>
      </c>
      <c r="O20" s="96"/>
      <c r="P20" s="96">
        <v>0</v>
      </c>
      <c r="Q20" s="96"/>
      <c r="R20" s="96">
        <v>0</v>
      </c>
      <c r="S20" s="96"/>
      <c r="T20" s="96">
        <v>0</v>
      </c>
      <c r="U20" s="96"/>
      <c r="V20" s="96">
        <v>5000</v>
      </c>
      <c r="W20" s="96"/>
      <c r="X20" s="96">
        <v>2855517468</v>
      </c>
      <c r="Y20" s="96"/>
      <c r="Z20" s="96">
        <v>0</v>
      </c>
      <c r="AA20" s="96"/>
      <c r="AB20" s="96">
        <v>0</v>
      </c>
      <c r="AC20" s="96"/>
      <c r="AD20" s="96">
        <v>5000</v>
      </c>
      <c r="AE20" s="96"/>
      <c r="AF20" s="96">
        <v>570380</v>
      </c>
      <c r="AG20" s="96"/>
      <c r="AH20" s="96">
        <v>2855517468</v>
      </c>
      <c r="AI20" s="96"/>
      <c r="AJ20" s="96">
        <v>2851383093</v>
      </c>
      <c r="AK20" s="97"/>
      <c r="AL20" s="98">
        <f>AJ20/'سرمایه گذاری ها'!$O$18</f>
        <v>1.3367482981815162E-2</v>
      </c>
    </row>
    <row r="21" spans="2:38" x14ac:dyDescent="0.6">
      <c r="B21" s="96" t="s">
        <v>265</v>
      </c>
      <c r="C21" s="96"/>
      <c r="D21" s="96" t="s">
        <v>161</v>
      </c>
      <c r="E21" s="96"/>
      <c r="F21" s="96" t="s">
        <v>161</v>
      </c>
      <c r="G21" s="96"/>
      <c r="H21" s="96" t="s">
        <v>266</v>
      </c>
      <c r="I21" s="96"/>
      <c r="J21" s="96" t="s">
        <v>267</v>
      </c>
      <c r="K21" s="96"/>
      <c r="L21" s="96">
        <v>0</v>
      </c>
      <c r="M21" s="96"/>
      <c r="N21" s="96">
        <v>0</v>
      </c>
      <c r="O21" s="96"/>
      <c r="P21" s="96">
        <v>5500</v>
      </c>
      <c r="Q21" s="96"/>
      <c r="R21" s="96">
        <v>2966814331</v>
      </c>
      <c r="S21" s="96"/>
      <c r="T21" s="96">
        <v>2965337435</v>
      </c>
      <c r="U21" s="96"/>
      <c r="V21" s="96">
        <v>0</v>
      </c>
      <c r="W21" s="96"/>
      <c r="X21" s="96">
        <v>0</v>
      </c>
      <c r="Y21" s="96"/>
      <c r="Z21" s="96">
        <v>5500</v>
      </c>
      <c r="AA21" s="96"/>
      <c r="AB21" s="96">
        <v>3015928268</v>
      </c>
      <c r="AC21" s="96"/>
      <c r="AD21" s="96">
        <v>0</v>
      </c>
      <c r="AE21" s="96"/>
      <c r="AF21" s="96">
        <v>0</v>
      </c>
      <c r="AG21" s="96"/>
      <c r="AH21" s="96">
        <v>0</v>
      </c>
      <c r="AI21" s="96"/>
      <c r="AJ21" s="96">
        <v>0</v>
      </c>
      <c r="AK21" s="97"/>
      <c r="AL21" s="98">
        <f>AJ21/'سرمایه گذاری ها'!$O$18</f>
        <v>0</v>
      </c>
    </row>
    <row r="22" spans="2:38" x14ac:dyDescent="0.6">
      <c r="B22" s="96" t="s">
        <v>268</v>
      </c>
      <c r="C22" s="96"/>
      <c r="D22" s="96" t="s">
        <v>161</v>
      </c>
      <c r="E22" s="96"/>
      <c r="F22" s="96" t="s">
        <v>161</v>
      </c>
      <c r="G22" s="96"/>
      <c r="H22" s="96" t="s">
        <v>101</v>
      </c>
      <c r="I22" s="96"/>
      <c r="J22" s="96" t="s">
        <v>269</v>
      </c>
      <c r="K22" s="96"/>
      <c r="L22" s="96">
        <v>0</v>
      </c>
      <c r="M22" s="96"/>
      <c r="N22" s="96">
        <v>0</v>
      </c>
      <c r="O22" s="96"/>
      <c r="P22" s="96">
        <v>0</v>
      </c>
      <c r="Q22" s="96"/>
      <c r="R22" s="96">
        <v>0</v>
      </c>
      <c r="S22" s="96"/>
      <c r="T22" s="96">
        <v>0</v>
      </c>
      <c r="U22" s="96"/>
      <c r="V22" s="96">
        <v>8000</v>
      </c>
      <c r="W22" s="96"/>
      <c r="X22" s="96">
        <v>4719355223</v>
      </c>
      <c r="Y22" s="96"/>
      <c r="Z22" s="96">
        <v>8000</v>
      </c>
      <c r="AA22" s="96"/>
      <c r="AB22" s="96">
        <v>4724793479</v>
      </c>
      <c r="AC22" s="96"/>
      <c r="AD22" s="96">
        <v>0</v>
      </c>
      <c r="AE22" s="96"/>
      <c r="AF22" s="96">
        <v>0</v>
      </c>
      <c r="AG22" s="96"/>
      <c r="AH22" s="96">
        <v>0</v>
      </c>
      <c r="AI22" s="96"/>
      <c r="AJ22" s="96">
        <v>0</v>
      </c>
      <c r="AK22" s="97"/>
      <c r="AL22" s="98">
        <f>AJ22/'سرمایه گذاری ها'!$O$18</f>
        <v>0</v>
      </c>
    </row>
    <row r="23" spans="2:38" x14ac:dyDescent="0.6">
      <c r="B23" s="96" t="s">
        <v>282</v>
      </c>
      <c r="C23" s="96"/>
      <c r="D23" s="96" t="s">
        <v>161</v>
      </c>
      <c r="E23" s="96"/>
      <c r="F23" s="96" t="s">
        <v>161</v>
      </c>
      <c r="G23" s="96"/>
      <c r="H23" s="96" t="s">
        <v>280</v>
      </c>
      <c r="I23" s="96"/>
      <c r="J23" s="96" t="s">
        <v>283</v>
      </c>
      <c r="K23" s="96"/>
      <c r="L23" s="96">
        <v>0</v>
      </c>
      <c r="M23" s="96"/>
      <c r="N23" s="96">
        <v>0</v>
      </c>
      <c r="O23" s="96"/>
      <c r="P23" s="96">
        <v>0</v>
      </c>
      <c r="Q23" s="96"/>
      <c r="R23" s="96">
        <v>0</v>
      </c>
      <c r="S23" s="96"/>
      <c r="T23" s="96">
        <v>0</v>
      </c>
      <c r="U23" s="96"/>
      <c r="V23" s="96">
        <v>3</v>
      </c>
      <c r="W23" s="96"/>
      <c r="X23" s="96">
        <v>2842714</v>
      </c>
      <c r="Y23" s="96"/>
      <c r="Z23" s="96">
        <v>3</v>
      </c>
      <c r="AA23" s="96"/>
      <c r="AB23" s="96">
        <v>2841716</v>
      </c>
      <c r="AC23" s="96"/>
      <c r="AD23" s="96">
        <v>0</v>
      </c>
      <c r="AE23" s="96"/>
      <c r="AF23" s="96">
        <v>0</v>
      </c>
      <c r="AG23" s="96"/>
      <c r="AH23" s="96">
        <v>0</v>
      </c>
      <c r="AI23" s="96"/>
      <c r="AJ23" s="96">
        <v>0</v>
      </c>
      <c r="AK23" s="97"/>
      <c r="AL23" s="98">
        <f>AJ23/'سرمایه گذاری ها'!$O$18</f>
        <v>0</v>
      </c>
    </row>
    <row r="24" spans="2:38" x14ac:dyDescent="0.6">
      <c r="B24" s="96" t="s">
        <v>284</v>
      </c>
      <c r="C24" s="96"/>
      <c r="D24" s="96" t="s">
        <v>161</v>
      </c>
      <c r="E24" s="96"/>
      <c r="F24" s="96" t="s">
        <v>161</v>
      </c>
      <c r="G24" s="96"/>
      <c r="H24" s="96" t="s">
        <v>285</v>
      </c>
      <c r="I24" s="96"/>
      <c r="J24" s="96" t="s">
        <v>286</v>
      </c>
      <c r="K24" s="96"/>
      <c r="L24" s="96">
        <v>0</v>
      </c>
      <c r="M24" s="96"/>
      <c r="N24" s="96">
        <v>0</v>
      </c>
      <c r="O24" s="96"/>
      <c r="P24" s="96">
        <v>0</v>
      </c>
      <c r="Q24" s="96"/>
      <c r="R24" s="96">
        <v>0</v>
      </c>
      <c r="S24" s="96"/>
      <c r="T24" s="96">
        <v>0</v>
      </c>
      <c r="U24" s="96"/>
      <c r="V24" s="96">
        <v>436</v>
      </c>
      <c r="W24" s="96"/>
      <c r="X24" s="96">
        <v>409556693</v>
      </c>
      <c r="Y24" s="96"/>
      <c r="Z24" s="96">
        <v>436</v>
      </c>
      <c r="AA24" s="96"/>
      <c r="AB24" s="96">
        <v>409762720</v>
      </c>
      <c r="AC24" s="96"/>
      <c r="AD24" s="96">
        <v>0</v>
      </c>
      <c r="AE24" s="96"/>
      <c r="AF24" s="96">
        <v>0</v>
      </c>
      <c r="AG24" s="96"/>
      <c r="AH24" s="96">
        <v>0</v>
      </c>
      <c r="AI24" s="96"/>
      <c r="AJ24" s="96">
        <v>0</v>
      </c>
      <c r="AK24" s="97"/>
      <c r="AL24" s="98">
        <f>AJ24/'سرمایه گذاری ها'!$O$18</f>
        <v>0</v>
      </c>
    </row>
    <row r="25" spans="2:38" x14ac:dyDescent="0.6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7"/>
      <c r="AL25" s="98"/>
    </row>
    <row r="26" spans="2:38" ht="27" thickBot="1" x14ac:dyDescent="0.65">
      <c r="B26" s="150" t="s">
        <v>144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97"/>
      <c r="P26" s="70">
        <f>SUM(P13:P24)</f>
        <v>131001</v>
      </c>
      <c r="Q26" s="71"/>
      <c r="R26" s="70">
        <f>SUM(R13:R24)</f>
        <v>96452782573</v>
      </c>
      <c r="S26" s="71"/>
      <c r="T26" s="70">
        <f>SUM(T13:T24)</f>
        <v>96688235357</v>
      </c>
      <c r="U26" s="71"/>
      <c r="V26" s="70">
        <f>SUM(V13:V24)</f>
        <v>68660</v>
      </c>
      <c r="W26" s="71"/>
      <c r="X26" s="70">
        <f>SUM(X13:X24)</f>
        <v>48485284585</v>
      </c>
      <c r="Y26" s="71"/>
      <c r="Z26" s="70">
        <f>SUM(Z13:Z24)</f>
        <v>67510</v>
      </c>
      <c r="AA26" s="71"/>
      <c r="AB26" s="70">
        <f>SUM(AB13:AB24)</f>
        <v>41955684544</v>
      </c>
      <c r="AC26" s="71"/>
      <c r="AD26" s="70">
        <f>SUM(AD13:AD24)</f>
        <v>132151</v>
      </c>
      <c r="AE26" s="69"/>
      <c r="AF26" s="70"/>
      <c r="AG26" s="71"/>
      <c r="AH26" s="70">
        <f>SUM(AH13:AH24)</f>
        <v>103545187433</v>
      </c>
      <c r="AI26" s="71"/>
      <c r="AJ26" s="70">
        <f>SUM(AJ13:AJ24)</f>
        <v>104351716829</v>
      </c>
      <c r="AK26" s="71"/>
      <c r="AL26" s="99">
        <f>SUM(AL13:AL24)</f>
        <v>0.48920813280379943</v>
      </c>
    </row>
    <row r="27" spans="2:38" ht="21" customHeight="1" thickTop="1" x14ac:dyDescent="0.6"/>
    <row r="33" spans="20:20" ht="33" x14ac:dyDescent="0.8">
      <c r="T33" s="50">
        <v>4</v>
      </c>
    </row>
  </sheetData>
  <sortState xmlns:xlrd2="http://schemas.microsoft.com/office/spreadsheetml/2017/richdata2" ref="B13:AL25">
    <sortCondition descending="1" ref="AJ13:AJ25"/>
  </sortState>
  <mergeCells count="29"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topLeftCell="B1" zoomScale="85" zoomScaleNormal="70" zoomScaleSheetLayoutView="85" workbookViewId="0">
      <selection activeCell="W90" sqref="W90"/>
    </sheetView>
  </sheetViews>
  <sheetFormatPr defaultRowHeight="21" x14ac:dyDescent="0.6"/>
  <cols>
    <col min="1" max="1" width="4.7109375" style="1" customWidth="1"/>
    <col min="2" max="2" width="45.8554687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21.2851562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1" t="s">
        <v>159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</row>
    <row r="3" spans="2:32" ht="39" x14ac:dyDescent="0.6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2:32" ht="39" x14ac:dyDescent="0.6">
      <c r="B4" s="151" t="s">
        <v>274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</row>
    <row r="5" spans="2:32" ht="39" x14ac:dyDescent="0.6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2:32" ht="39" x14ac:dyDescent="0.6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247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4" customFormat="1" ht="31.5" customHeight="1" x14ac:dyDescent="0.6">
      <c r="B10" s="152" t="s">
        <v>47</v>
      </c>
      <c r="C10" s="152" t="s">
        <v>47</v>
      </c>
      <c r="D10" s="152" t="s">
        <v>47</v>
      </c>
      <c r="E10" s="152" t="s">
        <v>47</v>
      </c>
      <c r="F10" s="152" t="s">
        <v>47</v>
      </c>
      <c r="G10" s="152" t="s">
        <v>47</v>
      </c>
      <c r="H10" s="152" t="s">
        <v>47</v>
      </c>
      <c r="I10" s="152" t="s">
        <v>47</v>
      </c>
      <c r="J10" s="152" t="s">
        <v>47</v>
      </c>
      <c r="K10" s="20"/>
      <c r="L10" s="152" t="s">
        <v>262</v>
      </c>
      <c r="M10" s="152" t="s">
        <v>2</v>
      </c>
      <c r="N10" s="152" t="s">
        <v>2</v>
      </c>
      <c r="O10" s="152" t="s">
        <v>2</v>
      </c>
      <c r="P10" s="152" t="s">
        <v>2</v>
      </c>
      <c r="Q10" s="20"/>
      <c r="R10" s="152" t="s">
        <v>3</v>
      </c>
      <c r="S10" s="152" t="s">
        <v>3</v>
      </c>
      <c r="T10" s="152" t="s">
        <v>3</v>
      </c>
      <c r="U10" s="152" t="s">
        <v>3</v>
      </c>
      <c r="V10" s="152" t="s">
        <v>3</v>
      </c>
      <c r="W10" s="152" t="s">
        <v>3</v>
      </c>
      <c r="X10" s="152" t="s">
        <v>3</v>
      </c>
      <c r="Y10" s="20"/>
      <c r="Z10" s="152" t="s">
        <v>275</v>
      </c>
      <c r="AA10" s="152" t="s">
        <v>4</v>
      </c>
      <c r="AB10" s="152" t="s">
        <v>4</v>
      </c>
      <c r="AC10" s="152" t="s">
        <v>4</v>
      </c>
      <c r="AD10" s="152" t="s">
        <v>4</v>
      </c>
      <c r="AE10" s="152" t="s">
        <v>4</v>
      </c>
      <c r="AF10" s="152" t="s">
        <v>4</v>
      </c>
    </row>
    <row r="11" spans="2:32" s="14" customFormat="1" x14ac:dyDescent="0.6">
      <c r="B11" s="142" t="s">
        <v>48</v>
      </c>
      <c r="C11" s="19"/>
      <c r="D11" s="142" t="s">
        <v>151</v>
      </c>
      <c r="E11" s="19"/>
      <c r="F11" s="142" t="s">
        <v>40</v>
      </c>
      <c r="G11" s="19"/>
      <c r="H11" s="142" t="s">
        <v>49</v>
      </c>
      <c r="I11" s="19"/>
      <c r="J11" s="142" t="s">
        <v>37</v>
      </c>
      <c r="L11" s="142" t="s">
        <v>5</v>
      </c>
      <c r="M11" s="19"/>
      <c r="N11" s="142" t="s">
        <v>6</v>
      </c>
      <c r="O11" s="19"/>
      <c r="P11" s="142" t="s">
        <v>7</v>
      </c>
      <c r="R11" s="142" t="s">
        <v>8</v>
      </c>
      <c r="S11" s="142" t="s">
        <v>8</v>
      </c>
      <c r="T11" s="142" t="s">
        <v>8</v>
      </c>
      <c r="U11" s="19"/>
      <c r="V11" s="142" t="s">
        <v>9</v>
      </c>
      <c r="W11" s="142" t="s">
        <v>9</v>
      </c>
      <c r="X11" s="142" t="s">
        <v>9</v>
      </c>
      <c r="Z11" s="142" t="s">
        <v>5</v>
      </c>
      <c r="AA11" s="19"/>
      <c r="AB11" s="142" t="s">
        <v>6</v>
      </c>
      <c r="AC11" s="19"/>
      <c r="AD11" s="142" t="s">
        <v>7</v>
      </c>
      <c r="AE11" s="19"/>
      <c r="AF11" s="142" t="s">
        <v>50</v>
      </c>
    </row>
    <row r="12" spans="2:32" s="14" customFormat="1" ht="45.75" customHeight="1" x14ac:dyDescent="0.6">
      <c r="B12" s="143" t="s">
        <v>48</v>
      </c>
      <c r="C12" s="21"/>
      <c r="D12" s="143" t="s">
        <v>39</v>
      </c>
      <c r="E12" s="21"/>
      <c r="F12" s="143" t="s">
        <v>40</v>
      </c>
      <c r="G12" s="21"/>
      <c r="H12" s="143" t="s">
        <v>49</v>
      </c>
      <c r="I12" s="21"/>
      <c r="J12" s="143" t="s">
        <v>37</v>
      </c>
      <c r="L12" s="143" t="s">
        <v>5</v>
      </c>
      <c r="M12" s="21"/>
      <c r="N12" s="143" t="s">
        <v>6</v>
      </c>
      <c r="O12" s="21"/>
      <c r="P12" s="143" t="s">
        <v>7</v>
      </c>
      <c r="R12" s="143" t="s">
        <v>5</v>
      </c>
      <c r="S12" s="21"/>
      <c r="T12" s="143" t="s">
        <v>6</v>
      </c>
      <c r="U12" s="21"/>
      <c r="V12" s="143" t="s">
        <v>5</v>
      </c>
      <c r="W12" s="21"/>
      <c r="X12" s="143" t="s">
        <v>12</v>
      </c>
      <c r="Z12" s="143" t="s">
        <v>5</v>
      </c>
      <c r="AA12" s="21"/>
      <c r="AB12" s="143" t="s">
        <v>6</v>
      </c>
      <c r="AC12" s="21"/>
      <c r="AD12" s="143" t="s">
        <v>7</v>
      </c>
      <c r="AE12" s="21"/>
      <c r="AF12" s="143" t="s">
        <v>50</v>
      </c>
    </row>
    <row r="13" spans="2:32" ht="30" customHeight="1" x14ac:dyDescent="0.6">
      <c r="B13" s="92" t="s">
        <v>181</v>
      </c>
      <c r="C13" s="92"/>
      <c r="D13" s="92" t="s">
        <v>182</v>
      </c>
      <c r="E13" s="92"/>
      <c r="F13" s="92">
        <v>18</v>
      </c>
      <c r="G13" s="92"/>
      <c r="H13" s="92">
        <v>0</v>
      </c>
      <c r="I13" s="92"/>
      <c r="J13" s="92" t="s">
        <v>183</v>
      </c>
      <c r="K13" s="92"/>
      <c r="L13" s="93">
        <v>40000</v>
      </c>
      <c r="M13" s="93"/>
      <c r="N13" s="93">
        <v>20000000000</v>
      </c>
      <c r="O13" s="93"/>
      <c r="P13" s="93">
        <v>20000000000</v>
      </c>
      <c r="Q13" s="93"/>
      <c r="R13" s="93">
        <v>0</v>
      </c>
      <c r="S13" s="93"/>
      <c r="T13" s="93">
        <v>0</v>
      </c>
      <c r="U13" s="93"/>
      <c r="V13" s="93">
        <v>0</v>
      </c>
      <c r="W13" s="93"/>
      <c r="X13" s="93">
        <v>0</v>
      </c>
      <c r="Y13" s="93"/>
      <c r="Z13" s="93">
        <v>40000</v>
      </c>
      <c r="AA13" s="93"/>
      <c r="AB13" s="93">
        <v>20000000000</v>
      </c>
      <c r="AC13" s="93"/>
      <c r="AD13" s="93">
        <v>20000000000</v>
      </c>
      <c r="AE13" s="92"/>
      <c r="AF13" s="94">
        <f>AD13/'سرمایه گذاری ها'!$O$18</f>
        <v>9.3761396107255118E-2</v>
      </c>
    </row>
    <row r="14" spans="2:32" x14ac:dyDescent="0.6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</row>
    <row r="15" spans="2:32" ht="27" thickBot="1" x14ac:dyDescent="0.65">
      <c r="B15" s="153" t="s">
        <v>144</v>
      </c>
      <c r="C15" s="153"/>
      <c r="D15" s="153"/>
      <c r="E15" s="153"/>
      <c r="F15" s="153"/>
      <c r="G15" s="153"/>
      <c r="H15" s="153"/>
      <c r="I15" s="153"/>
      <c r="J15" s="153"/>
      <c r="K15" s="71"/>
      <c r="L15" s="95">
        <f>SUM(L13:L14)</f>
        <v>40000</v>
      </c>
      <c r="M15" s="92"/>
      <c r="N15" s="95">
        <f>SUM(N13:N14)</f>
        <v>20000000000</v>
      </c>
      <c r="O15" s="92"/>
      <c r="P15" s="95">
        <f>SUM(P13:P14)</f>
        <v>20000000000</v>
      </c>
      <c r="Q15" s="92"/>
      <c r="R15" s="95">
        <v>0</v>
      </c>
      <c r="S15" s="92"/>
      <c r="T15" s="95">
        <v>0</v>
      </c>
      <c r="U15" s="92"/>
      <c r="V15" s="95">
        <f>SUM(V13:V14)</f>
        <v>0</v>
      </c>
      <c r="W15" s="92"/>
      <c r="X15" s="95">
        <f>SUM(X13:X14)</f>
        <v>0</v>
      </c>
      <c r="Y15" s="92"/>
      <c r="Z15" s="95">
        <f>SUM(Z13:Z14)</f>
        <v>40000</v>
      </c>
      <c r="AA15" s="92"/>
      <c r="AB15" s="95">
        <f>SUM(AB13:AB14)</f>
        <v>20000000000</v>
      </c>
      <c r="AC15" s="92"/>
      <c r="AD15" s="95">
        <f>SUM(AD13:AD14)</f>
        <v>20000000000</v>
      </c>
      <c r="AE15" s="92"/>
      <c r="AF15" s="90">
        <f>SUM(AF13)</f>
        <v>9.3761396107255118E-2</v>
      </c>
    </row>
    <row r="16" spans="2:32" ht="21.75" thickTop="1" x14ac:dyDescent="0.6"/>
    <row r="21" spans="16:16" ht="33" x14ac:dyDescent="0.8">
      <c r="P21" s="50">
        <v>5</v>
      </c>
    </row>
  </sheetData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view="pageBreakPreview" zoomScale="80" zoomScaleNormal="100" zoomScaleSheetLayoutView="80" workbookViewId="0">
      <selection activeCell="W90" sqref="W90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0.710937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8.42578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9" t="s">
        <v>159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29.25" customHeight="1" x14ac:dyDescent="0.55000000000000004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29.25" customHeight="1" x14ac:dyDescent="0.55000000000000004">
      <c r="B4" s="139" t="s">
        <v>274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ht="21.7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1.75" customHeight="1" x14ac:dyDescent="0.55000000000000004">
      <c r="B6" s="12" t="s">
        <v>157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8" spans="2:28" s="4" customFormat="1" ht="21.75" customHeight="1" x14ac:dyDescent="0.55000000000000004">
      <c r="B8" s="156" t="s">
        <v>51</v>
      </c>
      <c r="C8" s="33"/>
      <c r="D8" s="152" t="s">
        <v>52</v>
      </c>
      <c r="E8" s="152" t="s">
        <v>52</v>
      </c>
      <c r="F8" s="152" t="s">
        <v>52</v>
      </c>
      <c r="G8" s="152" t="s">
        <v>52</v>
      </c>
      <c r="H8" s="152" t="s">
        <v>52</v>
      </c>
      <c r="I8" s="152" t="s">
        <v>52</v>
      </c>
      <c r="J8" s="152" t="s">
        <v>52</v>
      </c>
      <c r="K8" s="33"/>
      <c r="L8" s="152" t="s">
        <v>262</v>
      </c>
      <c r="M8" s="33"/>
      <c r="N8" s="152" t="s">
        <v>3</v>
      </c>
      <c r="O8" s="152" t="s">
        <v>3</v>
      </c>
      <c r="P8" s="152" t="s">
        <v>3</v>
      </c>
      <c r="Q8" s="33"/>
      <c r="R8" s="152" t="s">
        <v>275</v>
      </c>
      <c r="S8" s="152" t="s">
        <v>4</v>
      </c>
      <c r="T8" s="152" t="s">
        <v>4</v>
      </c>
    </row>
    <row r="9" spans="2:28" s="4" customFormat="1" ht="63.75" customHeight="1" x14ac:dyDescent="0.55000000000000004">
      <c r="B9" s="157" t="s">
        <v>51</v>
      </c>
      <c r="C9" s="33"/>
      <c r="D9" s="154" t="s">
        <v>53</v>
      </c>
      <c r="E9" s="34"/>
      <c r="F9" s="154" t="s">
        <v>54</v>
      </c>
      <c r="G9" s="34"/>
      <c r="H9" s="154" t="s">
        <v>55</v>
      </c>
      <c r="I9" s="34"/>
      <c r="J9" s="154" t="s">
        <v>40</v>
      </c>
      <c r="K9" s="33"/>
      <c r="L9" s="154" t="s">
        <v>56</v>
      </c>
      <c r="M9" s="33"/>
      <c r="N9" s="154" t="s">
        <v>57</v>
      </c>
      <c r="O9" s="34"/>
      <c r="P9" s="154" t="s">
        <v>58</v>
      </c>
      <c r="Q9" s="33"/>
      <c r="R9" s="154" t="s">
        <v>56</v>
      </c>
      <c r="S9" s="34"/>
      <c r="T9" s="155" t="s">
        <v>50</v>
      </c>
    </row>
    <row r="10" spans="2:28" s="4" customFormat="1" ht="21.75" customHeight="1" x14ac:dyDescent="0.55000000000000004">
      <c r="B10" s="108" t="s">
        <v>184</v>
      </c>
      <c r="C10" s="5"/>
      <c r="D10" s="67" t="s">
        <v>214</v>
      </c>
      <c r="E10" s="67"/>
      <c r="F10" s="67" t="s">
        <v>186</v>
      </c>
      <c r="G10" s="67"/>
      <c r="H10" s="67" t="s">
        <v>215</v>
      </c>
      <c r="I10" s="67"/>
      <c r="J10" s="72">
        <v>18</v>
      </c>
      <c r="K10" s="67"/>
      <c r="L10" s="72">
        <v>23550000000</v>
      </c>
      <c r="M10" s="67"/>
      <c r="N10" s="72">
        <v>0</v>
      </c>
      <c r="O10" s="67"/>
      <c r="P10" s="72">
        <v>0</v>
      </c>
      <c r="Q10" s="67"/>
      <c r="R10" s="72">
        <v>23550000000</v>
      </c>
      <c r="S10" s="67"/>
      <c r="T10" s="73">
        <f>R10/'سرمایه گذاری ها'!$O$18</f>
        <v>0.1104040439162929</v>
      </c>
    </row>
    <row r="11" spans="2:28" s="4" customFormat="1" ht="21.75" customHeight="1" x14ac:dyDescent="0.55000000000000004">
      <c r="B11" s="108" t="s">
        <v>259</v>
      </c>
      <c r="C11" s="5"/>
      <c r="D11" s="67" t="s">
        <v>260</v>
      </c>
      <c r="E11" s="67"/>
      <c r="F11" s="67" t="s">
        <v>186</v>
      </c>
      <c r="G11" s="67"/>
      <c r="H11" s="67" t="s">
        <v>261</v>
      </c>
      <c r="I11" s="67"/>
      <c r="J11" s="72">
        <v>18</v>
      </c>
      <c r="K11" s="67"/>
      <c r="L11" s="72">
        <v>23500000000</v>
      </c>
      <c r="M11" s="67"/>
      <c r="N11" s="72">
        <v>0</v>
      </c>
      <c r="O11" s="67"/>
      <c r="P11" s="72">
        <v>0</v>
      </c>
      <c r="Q11" s="67"/>
      <c r="R11" s="72">
        <v>23500000000</v>
      </c>
      <c r="S11" s="67"/>
      <c r="T11" s="73">
        <f>R11/'سرمایه گذاری ها'!$O$18</f>
        <v>0.11016964042602476</v>
      </c>
    </row>
    <row r="12" spans="2:28" s="4" customFormat="1" ht="21.75" customHeight="1" x14ac:dyDescent="0.55000000000000004">
      <c r="B12" s="108" t="s">
        <v>60</v>
      </c>
      <c r="C12" s="5"/>
      <c r="D12" s="67" t="s">
        <v>195</v>
      </c>
      <c r="E12" s="67"/>
      <c r="F12" s="67" t="s">
        <v>59</v>
      </c>
      <c r="G12" s="67"/>
      <c r="H12" s="67" t="s">
        <v>62</v>
      </c>
      <c r="I12" s="67"/>
      <c r="J12" s="72">
        <v>0</v>
      </c>
      <c r="K12" s="67"/>
      <c r="L12" s="72">
        <v>1993148914</v>
      </c>
      <c r="M12" s="67"/>
      <c r="N12" s="72">
        <v>12106740703</v>
      </c>
      <c r="O12" s="67"/>
      <c r="P12" s="72">
        <v>7108547044</v>
      </c>
      <c r="Q12" s="67"/>
      <c r="R12" s="72">
        <v>6991342573</v>
      </c>
      <c r="S12" s="67"/>
      <c r="T12" s="73">
        <f>R12/'سرمایه گذاری ها'!$O$18</f>
        <v>3.277590201542846E-2</v>
      </c>
    </row>
    <row r="13" spans="2:28" s="4" customFormat="1" ht="21.75" customHeight="1" x14ac:dyDescent="0.55000000000000004">
      <c r="B13" s="108" t="s">
        <v>184</v>
      </c>
      <c r="C13" s="5"/>
      <c r="D13" s="67" t="s">
        <v>188</v>
      </c>
      <c r="E13" s="67"/>
      <c r="F13" s="67" t="s">
        <v>59</v>
      </c>
      <c r="G13" s="67"/>
      <c r="H13" s="67" t="s">
        <v>187</v>
      </c>
      <c r="I13" s="67"/>
      <c r="J13" s="72">
        <v>0</v>
      </c>
      <c r="K13" s="67"/>
      <c r="L13" s="72">
        <v>808299</v>
      </c>
      <c r="M13" s="67"/>
      <c r="N13" s="72">
        <v>7758737958</v>
      </c>
      <c r="O13" s="67"/>
      <c r="P13" s="72">
        <v>7297800000</v>
      </c>
      <c r="Q13" s="67"/>
      <c r="R13" s="72">
        <v>461746257</v>
      </c>
      <c r="S13" s="67"/>
      <c r="T13" s="73">
        <f>R13/'سرمایه گذاری ها'!$O$18</f>
        <v>2.164698685180971E-3</v>
      </c>
    </row>
    <row r="14" spans="2:28" s="4" customFormat="1" ht="21.75" customHeight="1" x14ac:dyDescent="0.55000000000000004">
      <c r="B14" s="108" t="s">
        <v>196</v>
      </c>
      <c r="C14" s="5"/>
      <c r="D14" s="67" t="s">
        <v>197</v>
      </c>
      <c r="E14" s="67"/>
      <c r="F14" s="67" t="s">
        <v>59</v>
      </c>
      <c r="G14" s="67"/>
      <c r="H14" s="67" t="s">
        <v>198</v>
      </c>
      <c r="I14" s="67"/>
      <c r="J14" s="72">
        <v>0</v>
      </c>
      <c r="K14" s="67"/>
      <c r="L14" s="72">
        <v>2632089</v>
      </c>
      <c r="M14" s="67"/>
      <c r="N14" s="72">
        <v>386323004</v>
      </c>
      <c r="O14" s="67"/>
      <c r="P14" s="72">
        <v>0</v>
      </c>
      <c r="Q14" s="67"/>
      <c r="R14" s="72">
        <v>388955093</v>
      </c>
      <c r="S14" s="67"/>
      <c r="T14" s="73">
        <f>R14/'سرمایه گذاری ها'!$O$18</f>
        <v>1.8234486271353626E-3</v>
      </c>
    </row>
    <row r="15" spans="2:28" s="4" customFormat="1" ht="21.75" customHeight="1" x14ac:dyDescent="0.55000000000000004">
      <c r="B15" s="108" t="s">
        <v>209</v>
      </c>
      <c r="C15" s="5"/>
      <c r="D15" s="67" t="s">
        <v>210</v>
      </c>
      <c r="E15" s="67"/>
      <c r="F15" s="67" t="s">
        <v>59</v>
      </c>
      <c r="G15" s="67"/>
      <c r="H15" s="67" t="s">
        <v>211</v>
      </c>
      <c r="I15" s="67"/>
      <c r="J15" s="72">
        <v>0</v>
      </c>
      <c r="K15" s="67"/>
      <c r="L15" s="72">
        <v>415225524</v>
      </c>
      <c r="M15" s="67"/>
      <c r="N15" s="72">
        <v>0</v>
      </c>
      <c r="O15" s="67"/>
      <c r="P15" s="72">
        <v>410025000</v>
      </c>
      <c r="Q15" s="67"/>
      <c r="R15" s="72">
        <v>5200524</v>
      </c>
      <c r="S15" s="67"/>
      <c r="T15" s="73">
        <f>R15/'سرمایه گذاری ها'!$O$18</f>
        <v>2.4380419536464339E-5</v>
      </c>
    </row>
    <row r="16" spans="2:28" s="4" customFormat="1" ht="21.75" customHeight="1" x14ac:dyDescent="0.55000000000000004">
      <c r="B16" s="108" t="s">
        <v>203</v>
      </c>
      <c r="C16" s="5"/>
      <c r="D16" s="67" t="s">
        <v>204</v>
      </c>
      <c r="E16" s="67"/>
      <c r="F16" s="67" t="s">
        <v>59</v>
      </c>
      <c r="G16" s="67"/>
      <c r="H16" s="67" t="s">
        <v>205</v>
      </c>
      <c r="I16" s="67"/>
      <c r="J16" s="72">
        <v>0</v>
      </c>
      <c r="K16" s="67"/>
      <c r="L16" s="72">
        <v>4243562</v>
      </c>
      <c r="M16" s="67"/>
      <c r="N16" s="72">
        <v>34879</v>
      </c>
      <c r="O16" s="67"/>
      <c r="P16" s="72">
        <v>0</v>
      </c>
      <c r="Q16" s="67"/>
      <c r="R16" s="72">
        <v>4278441</v>
      </c>
      <c r="S16" s="67"/>
      <c r="T16" s="73">
        <f>R16/'سرمایه گذاری ها'!$O$18</f>
        <v>2.0057630066126034E-5</v>
      </c>
    </row>
    <row r="17" spans="2:20" s="4" customFormat="1" ht="21.75" customHeight="1" x14ac:dyDescent="0.55000000000000004">
      <c r="B17" s="108" t="s">
        <v>184</v>
      </c>
      <c r="C17" s="5"/>
      <c r="D17" s="67" t="s">
        <v>185</v>
      </c>
      <c r="E17" s="67"/>
      <c r="F17" s="67" t="s">
        <v>186</v>
      </c>
      <c r="G17" s="67"/>
      <c r="H17" s="67" t="s">
        <v>187</v>
      </c>
      <c r="I17" s="67"/>
      <c r="J17" s="72">
        <v>18</v>
      </c>
      <c r="K17" s="67"/>
      <c r="L17" s="72">
        <v>1000000</v>
      </c>
      <c r="M17" s="67"/>
      <c r="N17" s="72">
        <v>0</v>
      </c>
      <c r="O17" s="67"/>
      <c r="P17" s="72">
        <v>0</v>
      </c>
      <c r="Q17" s="67"/>
      <c r="R17" s="72">
        <v>1000000</v>
      </c>
      <c r="S17" s="67"/>
      <c r="T17" s="73">
        <f>R17/'سرمایه گذاری ها'!$O$18</f>
        <v>4.6880698053627559E-6</v>
      </c>
    </row>
    <row r="18" spans="2:20" s="4" customFormat="1" ht="21.75" customHeight="1" x14ac:dyDescent="0.55000000000000004">
      <c r="B18" s="108" t="s">
        <v>63</v>
      </c>
      <c r="C18" s="5"/>
      <c r="D18" s="67" t="s">
        <v>212</v>
      </c>
      <c r="E18" s="67"/>
      <c r="F18" s="67" t="s">
        <v>61</v>
      </c>
      <c r="G18" s="67"/>
      <c r="H18" s="67" t="s">
        <v>213</v>
      </c>
      <c r="I18" s="67"/>
      <c r="J18" s="72">
        <v>0</v>
      </c>
      <c r="K18" s="67"/>
      <c r="L18" s="72">
        <v>700000</v>
      </c>
      <c r="M18" s="67"/>
      <c r="N18" s="72">
        <v>0</v>
      </c>
      <c r="O18" s="67"/>
      <c r="P18" s="72">
        <v>0</v>
      </c>
      <c r="Q18" s="67"/>
      <c r="R18" s="72">
        <v>700000</v>
      </c>
      <c r="S18" s="67"/>
      <c r="T18" s="73">
        <f>R18/'سرمایه گذاری ها'!$O$18</f>
        <v>3.2816488637539292E-6</v>
      </c>
    </row>
    <row r="19" spans="2:20" s="4" customFormat="1" ht="21.75" customHeight="1" x14ac:dyDescent="0.55000000000000004">
      <c r="B19" s="108" t="s">
        <v>200</v>
      </c>
      <c r="C19" s="5"/>
      <c r="D19" s="67" t="s">
        <v>201</v>
      </c>
      <c r="E19" s="67"/>
      <c r="F19" s="67" t="s">
        <v>59</v>
      </c>
      <c r="G19" s="67"/>
      <c r="H19" s="67" t="s">
        <v>202</v>
      </c>
      <c r="I19" s="67"/>
      <c r="J19" s="72">
        <v>0</v>
      </c>
      <c r="K19" s="67"/>
      <c r="L19" s="72">
        <v>120417</v>
      </c>
      <c r="M19" s="67"/>
      <c r="N19" s="72">
        <v>990</v>
      </c>
      <c r="O19" s="67"/>
      <c r="P19" s="72">
        <v>0</v>
      </c>
      <c r="Q19" s="67"/>
      <c r="R19" s="72">
        <v>121407</v>
      </c>
      <c r="S19" s="67"/>
      <c r="T19" s="73">
        <f>R19/'سرمایه گذاری ها'!$O$18</f>
        <v>5.6916449085967611E-7</v>
      </c>
    </row>
    <row r="20" spans="2:20" s="4" customFormat="1" ht="21.75" customHeight="1" x14ac:dyDescent="0.55000000000000004">
      <c r="B20" s="108" t="s">
        <v>184</v>
      </c>
      <c r="C20" s="5"/>
      <c r="D20" s="67" t="s">
        <v>191</v>
      </c>
      <c r="E20" s="67"/>
      <c r="F20" s="67" t="s">
        <v>190</v>
      </c>
      <c r="G20" s="67"/>
      <c r="H20" s="67" t="s">
        <v>192</v>
      </c>
      <c r="I20" s="67"/>
      <c r="J20" s="72">
        <v>0</v>
      </c>
      <c r="K20" s="67"/>
      <c r="L20" s="72">
        <v>10000</v>
      </c>
      <c r="M20" s="67"/>
      <c r="N20" s="72">
        <v>0</v>
      </c>
      <c r="O20" s="67"/>
      <c r="P20" s="72">
        <v>0</v>
      </c>
      <c r="Q20" s="67"/>
      <c r="R20" s="72">
        <v>10000</v>
      </c>
      <c r="S20" s="67"/>
      <c r="T20" s="73">
        <f>R20/'سرمایه گذاری ها'!$O$18</f>
        <v>4.6880698053627559E-8</v>
      </c>
    </row>
    <row r="21" spans="2:20" s="4" customFormat="1" ht="21.75" customHeight="1" x14ac:dyDescent="0.55000000000000004">
      <c r="B21" s="108" t="s">
        <v>193</v>
      </c>
      <c r="C21" s="5"/>
      <c r="D21" s="67" t="s">
        <v>194</v>
      </c>
      <c r="E21" s="67"/>
      <c r="F21" s="67" t="s">
        <v>61</v>
      </c>
      <c r="G21" s="67"/>
      <c r="H21" s="67" t="s">
        <v>192</v>
      </c>
      <c r="I21" s="67"/>
      <c r="J21" s="72">
        <v>0</v>
      </c>
      <c r="K21" s="67"/>
      <c r="L21" s="72">
        <v>4740</v>
      </c>
      <c r="M21" s="67"/>
      <c r="N21" s="72">
        <v>0</v>
      </c>
      <c r="O21" s="67"/>
      <c r="P21" s="72">
        <v>0</v>
      </c>
      <c r="Q21" s="67"/>
      <c r="R21" s="72">
        <v>4740</v>
      </c>
      <c r="S21" s="67"/>
      <c r="T21" s="73">
        <f>R21/'سرمایه گذاری ها'!$O$18</f>
        <v>2.2221450877419462E-8</v>
      </c>
    </row>
    <row r="22" spans="2:20" s="4" customFormat="1" ht="21.75" customHeight="1" x14ac:dyDescent="0.55000000000000004">
      <c r="B22" s="108" t="s">
        <v>184</v>
      </c>
      <c r="C22" s="5"/>
      <c r="D22" s="67" t="s">
        <v>189</v>
      </c>
      <c r="E22" s="67"/>
      <c r="F22" s="67" t="s">
        <v>190</v>
      </c>
      <c r="G22" s="67"/>
      <c r="H22" s="67" t="s">
        <v>187</v>
      </c>
      <c r="I22" s="67"/>
      <c r="J22" s="72">
        <v>0</v>
      </c>
      <c r="K22" s="67"/>
      <c r="L22" s="72">
        <v>1000</v>
      </c>
      <c r="M22" s="67"/>
      <c r="N22" s="72">
        <v>0</v>
      </c>
      <c r="O22" s="67"/>
      <c r="P22" s="72">
        <v>0</v>
      </c>
      <c r="Q22" s="67"/>
      <c r="R22" s="72">
        <v>1000</v>
      </c>
      <c r="S22" s="67"/>
      <c r="T22" s="73">
        <f>R22/'سرمایه گذاری ها'!$O$18</f>
        <v>4.6880698053627561E-9</v>
      </c>
    </row>
    <row r="23" spans="2:20" s="4" customFormat="1" ht="21.75" customHeight="1" x14ac:dyDescent="0.55000000000000004">
      <c r="B23" s="108"/>
      <c r="C23" s="5"/>
      <c r="D23" s="67"/>
      <c r="E23" s="67"/>
      <c r="F23" s="67"/>
      <c r="G23" s="67"/>
      <c r="H23" s="67"/>
      <c r="I23" s="67"/>
      <c r="J23" s="72"/>
      <c r="K23" s="67"/>
      <c r="L23" s="72"/>
      <c r="M23" s="67"/>
      <c r="N23" s="72"/>
      <c r="O23" s="67"/>
      <c r="P23" s="72"/>
      <c r="Q23" s="67"/>
      <c r="R23" s="72"/>
      <c r="S23" s="67"/>
      <c r="T23" s="73"/>
    </row>
    <row r="24" spans="2:20" ht="21.75" customHeight="1" thickBot="1" x14ac:dyDescent="0.7">
      <c r="B24" s="58" t="s">
        <v>144</v>
      </c>
      <c r="C24" s="58"/>
      <c r="D24" s="66"/>
      <c r="E24" s="66"/>
      <c r="F24" s="66"/>
      <c r="G24" s="66"/>
      <c r="H24" s="66"/>
      <c r="I24" s="66"/>
      <c r="J24" s="66"/>
      <c r="K24" s="25"/>
      <c r="L24" s="59">
        <f>SUM(L10:L22)</f>
        <v>49467894545</v>
      </c>
      <c r="M24" s="25"/>
      <c r="N24" s="59">
        <f>SUM(N10:N22)</f>
        <v>20251837534</v>
      </c>
      <c r="O24" s="25"/>
      <c r="P24" s="59">
        <f>SUM(P10:P22)</f>
        <v>14816372044</v>
      </c>
      <c r="Q24" s="25"/>
      <c r="R24" s="59">
        <f>SUM(R10:R22)</f>
        <v>54903360035</v>
      </c>
      <c r="S24" s="25"/>
      <c r="T24" s="91">
        <f>SUM(T10:T22)</f>
        <v>0.2573907843930438</v>
      </c>
    </row>
    <row r="25" spans="2:20" ht="21.75" customHeight="1" thickTop="1" x14ac:dyDescent="0.55000000000000004"/>
    <row r="26" spans="2:20" ht="35.25" customHeight="1" x14ac:dyDescent="0.8">
      <c r="J26" s="50">
        <v>6</v>
      </c>
    </row>
  </sheetData>
  <sortState xmlns:xlrd2="http://schemas.microsoft.com/office/spreadsheetml/2017/richdata2" ref="B10:T23">
    <sortCondition descending="1" ref="R10:R23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C22"/>
  <sheetViews>
    <sheetView rightToLeft="1" view="pageBreakPreview" topLeftCell="B1" zoomScale="85" zoomScaleNormal="100" zoomScaleSheetLayoutView="85" workbookViewId="0">
      <selection activeCell="W90" sqref="W90"/>
    </sheetView>
  </sheetViews>
  <sheetFormatPr defaultRowHeight="21" x14ac:dyDescent="0.6"/>
  <cols>
    <col min="1" max="1" width="1.5703125" style="1" customWidth="1"/>
    <col min="2" max="2" width="17.42578125" style="1" customWidth="1"/>
    <col min="3" max="3" width="3" style="1" customWidth="1"/>
    <col min="4" max="4" width="30.42578125" style="1" customWidth="1"/>
    <col min="5" max="5" width="15.28515625" style="1" customWidth="1"/>
    <col min="6" max="6" width="1" style="1" customWidth="1"/>
    <col min="7" max="7" width="15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34.7109375" style="1" bestFit="1" customWidth="1"/>
    <col min="14" max="14" width="1" style="1" customWidth="1"/>
    <col min="15" max="15" width="27.7109375" style="1" customWidth="1"/>
    <col min="16" max="16" width="1" style="1" customWidth="1"/>
    <col min="17" max="17" width="9.140625" style="1" customWidth="1"/>
    <col min="18" max="16384" width="9.140625" style="1"/>
  </cols>
  <sheetData>
    <row r="2" spans="2:29" ht="30" x14ac:dyDescent="0.6">
      <c r="B2" s="139" t="s">
        <v>159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2:29" ht="30" x14ac:dyDescent="0.6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29" ht="30" x14ac:dyDescent="0.6">
      <c r="B4" s="139" t="s">
        <v>274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29" ht="117" customHeight="1" x14ac:dyDescent="0.6"/>
    <row r="6" spans="2:29" s="2" customFormat="1" ht="30" x14ac:dyDescent="0.55000000000000004">
      <c r="B6" s="12" t="s">
        <v>158</v>
      </c>
      <c r="C6" s="1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2:29" ht="65.25" customHeight="1" x14ac:dyDescent="0.75">
      <c r="B7" s="159" t="s">
        <v>150</v>
      </c>
      <c r="C7" s="118"/>
      <c r="E7" s="139" t="s">
        <v>275</v>
      </c>
      <c r="F7" s="139" t="s">
        <v>4</v>
      </c>
      <c r="G7" s="139" t="s">
        <v>4</v>
      </c>
      <c r="H7" s="139" t="s">
        <v>4</v>
      </c>
      <c r="I7" s="139" t="s">
        <v>4</v>
      </c>
      <c r="J7" s="139" t="s">
        <v>4</v>
      </c>
      <c r="K7" s="139" t="s">
        <v>4</v>
      </c>
      <c r="L7" s="139" t="s">
        <v>4</v>
      </c>
      <c r="M7" s="139" t="s">
        <v>4</v>
      </c>
      <c r="N7" s="139" t="s">
        <v>4</v>
      </c>
      <c r="O7" s="139" t="s">
        <v>4</v>
      </c>
    </row>
    <row r="8" spans="2:29" ht="30" x14ac:dyDescent="0.75">
      <c r="B8" s="159" t="s">
        <v>1</v>
      </c>
      <c r="C8" s="118"/>
      <c r="D8" s="117" t="s">
        <v>1</v>
      </c>
      <c r="E8" s="158" t="s">
        <v>5</v>
      </c>
      <c r="F8" s="22"/>
      <c r="G8" s="158" t="s">
        <v>42</v>
      </c>
      <c r="H8" s="22"/>
      <c r="I8" s="158" t="s">
        <v>43</v>
      </c>
      <c r="J8" s="22"/>
      <c r="K8" s="158" t="s">
        <v>44</v>
      </c>
      <c r="L8" s="22"/>
      <c r="M8" s="158" t="s">
        <v>45</v>
      </c>
      <c r="N8" s="22"/>
      <c r="O8" s="158" t="s">
        <v>46</v>
      </c>
    </row>
    <row r="9" spans="2:29" ht="30" x14ac:dyDescent="0.75">
      <c r="B9" s="124"/>
      <c r="C9" s="124"/>
      <c r="D9" s="128" t="s">
        <v>279</v>
      </c>
      <c r="E9" s="129">
        <v>8820</v>
      </c>
      <c r="F9" s="71"/>
      <c r="G9" s="129">
        <v>971090</v>
      </c>
      <c r="H9" s="71"/>
      <c r="I9" s="129">
        <v>968500</v>
      </c>
      <c r="J9" s="71"/>
      <c r="K9" s="98" t="s">
        <v>289</v>
      </c>
      <c r="L9" s="71"/>
      <c r="M9" s="129">
        <v>8542170000</v>
      </c>
      <c r="N9" s="125"/>
      <c r="O9" s="126" t="s">
        <v>288</v>
      </c>
    </row>
    <row r="10" spans="2:29" s="83" customFormat="1" ht="34.5" customHeight="1" x14ac:dyDescent="0.6">
      <c r="D10" s="134" t="s">
        <v>174</v>
      </c>
      <c r="E10" s="130">
        <v>61000</v>
      </c>
      <c r="F10" s="131"/>
      <c r="G10" s="130">
        <v>969000</v>
      </c>
      <c r="H10" s="131"/>
      <c r="I10" s="130">
        <v>950000</v>
      </c>
      <c r="J10" s="125"/>
      <c r="K10" s="126" t="s">
        <v>287</v>
      </c>
      <c r="L10" s="125"/>
      <c r="M10" s="127">
        <v>57950000000</v>
      </c>
      <c r="N10" s="71"/>
      <c r="O10" s="71" t="s">
        <v>288</v>
      </c>
    </row>
    <row r="11" spans="2:29" s="83" customFormat="1" ht="21.75" thickBot="1" x14ac:dyDescent="0.3">
      <c r="B11" s="71" t="s">
        <v>144</v>
      </c>
      <c r="C11" s="71"/>
      <c r="D11" s="69"/>
      <c r="E11" s="132">
        <f>E10</f>
        <v>61000</v>
      </c>
      <c r="F11" s="71"/>
      <c r="G11" s="132">
        <f>G10</f>
        <v>969000</v>
      </c>
      <c r="H11" s="71"/>
      <c r="I11" s="132">
        <f>I10</f>
        <v>950000</v>
      </c>
      <c r="J11" s="71"/>
      <c r="K11" s="133" t="str">
        <f>K10</f>
        <v>-1.96%</v>
      </c>
      <c r="L11" s="71"/>
      <c r="M11" s="132">
        <f>M10</f>
        <v>57950000000</v>
      </c>
      <c r="O11" s="103"/>
    </row>
    <row r="12" spans="2:29" ht="21.75" thickTop="1" x14ac:dyDescent="0.6"/>
    <row r="22" spans="9:9" ht="30" x14ac:dyDescent="0.75">
      <c r="I22" s="51">
        <v>7</v>
      </c>
    </row>
  </sheetData>
  <sortState xmlns:xlrd2="http://schemas.microsoft.com/office/spreadsheetml/2017/richdata2" ref="D9:M10">
    <sortCondition ref="M9:M10"/>
  </sortState>
  <mergeCells count="11">
    <mergeCell ref="B2:O2"/>
    <mergeCell ref="B3:O3"/>
    <mergeCell ref="B4:O4"/>
    <mergeCell ref="M8"/>
    <mergeCell ref="O8"/>
    <mergeCell ref="E7:O7"/>
    <mergeCell ref="B7:B8"/>
    <mergeCell ref="E8"/>
    <mergeCell ref="G8"/>
    <mergeCell ref="I8"/>
    <mergeCell ref="K8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="85" zoomScaleNormal="100" zoomScaleSheetLayoutView="85" workbookViewId="0">
      <selection activeCell="W90" sqref="W90"/>
    </sheetView>
  </sheetViews>
  <sheetFormatPr defaultRowHeight="21" x14ac:dyDescent="0.55000000000000004"/>
  <cols>
    <col min="1" max="1" width="7.42578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9" t="s">
        <v>159</v>
      </c>
      <c r="C2" s="139"/>
      <c r="D2" s="139"/>
      <c r="E2" s="139"/>
      <c r="F2" s="139"/>
      <c r="G2" s="139"/>
      <c r="H2" s="139"/>
    </row>
    <row r="3" spans="2:28" ht="30" x14ac:dyDescent="0.55000000000000004">
      <c r="B3" s="139" t="s">
        <v>64</v>
      </c>
      <c r="C3" s="139"/>
      <c r="D3" s="139"/>
      <c r="E3" s="139"/>
      <c r="F3" s="139"/>
      <c r="G3" s="139"/>
      <c r="H3" s="139"/>
    </row>
    <row r="4" spans="2:28" ht="30" x14ac:dyDescent="0.55000000000000004">
      <c r="B4" s="139" t="s">
        <v>274</v>
      </c>
      <c r="C4" s="139"/>
      <c r="D4" s="139"/>
      <c r="E4" s="139"/>
      <c r="F4" s="139"/>
      <c r="G4" s="139"/>
      <c r="H4" s="139"/>
    </row>
    <row r="5" spans="2:28" ht="64.5" customHeight="1" x14ac:dyDescent="0.55000000000000004"/>
    <row r="6" spans="2:28" ht="30" x14ac:dyDescent="0.55000000000000004">
      <c r="B6" s="12" t="s">
        <v>248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60" t="s">
        <v>68</v>
      </c>
      <c r="C8" s="37"/>
      <c r="D8" s="160" t="s">
        <v>56</v>
      </c>
      <c r="E8" s="37"/>
      <c r="F8" s="160" t="s">
        <v>131</v>
      </c>
      <c r="G8" s="37"/>
      <c r="H8" s="160" t="s">
        <v>11</v>
      </c>
    </row>
    <row r="9" spans="2:28" s="4" customFormat="1" x14ac:dyDescent="0.55000000000000004">
      <c r="B9" s="108" t="s">
        <v>141</v>
      </c>
      <c r="D9" s="26">
        <v>3943670789</v>
      </c>
      <c r="E9" s="5"/>
      <c r="F9" s="38">
        <f>D9/$D$13</f>
        <v>0.5608338219337512</v>
      </c>
      <c r="G9" s="64"/>
      <c r="H9" s="38">
        <v>1.8100000000000002E-2</v>
      </c>
    </row>
    <row r="10" spans="2:28" s="4" customFormat="1" ht="42" x14ac:dyDescent="0.55000000000000004">
      <c r="B10" s="108" t="s">
        <v>142</v>
      </c>
      <c r="D10" s="26">
        <v>2052058147</v>
      </c>
      <c r="E10" s="5"/>
      <c r="F10" s="38">
        <f t="shared" ref="F10:F11" si="0">D10/$D$13</f>
        <v>0.29182547808564085</v>
      </c>
      <c r="G10" s="64"/>
      <c r="H10" s="38">
        <v>9.4000000000000004E-3</v>
      </c>
    </row>
    <row r="11" spans="2:28" s="4" customFormat="1" x14ac:dyDescent="0.55000000000000004">
      <c r="B11" s="108" t="s">
        <v>143</v>
      </c>
      <c r="D11" s="26">
        <v>1036070208</v>
      </c>
      <c r="E11" s="5"/>
      <c r="F11" s="38">
        <f t="shared" si="0"/>
        <v>0.14734069998060798</v>
      </c>
      <c r="G11" s="64"/>
      <c r="H11" s="38">
        <v>4.7999999999999996E-3</v>
      </c>
    </row>
    <row r="12" spans="2:28" s="4" customFormat="1" x14ac:dyDescent="0.55000000000000004">
      <c r="B12" s="108"/>
      <c r="D12" s="26"/>
      <c r="E12" s="5"/>
      <c r="F12" s="38"/>
      <c r="G12" s="104"/>
      <c r="H12" s="38"/>
    </row>
    <row r="13" spans="2:28" ht="24.75" thickBot="1" x14ac:dyDescent="0.6">
      <c r="B13" s="113" t="s">
        <v>144</v>
      </c>
      <c r="D13" s="87">
        <f>SUM(D9:D11)</f>
        <v>7031799144</v>
      </c>
      <c r="E13" s="88"/>
      <c r="F13" s="119">
        <f>SUM(F9:F11)</f>
        <v>1</v>
      </c>
      <c r="G13" s="89"/>
      <c r="H13" s="90">
        <f>SUM(H9:H11)</f>
        <v>3.2300000000000002E-2</v>
      </c>
    </row>
    <row r="14" spans="2:28" ht="21.75" thickTop="1" x14ac:dyDescent="0.55000000000000004"/>
    <row r="18" spans="4:4" ht="27" customHeight="1" x14ac:dyDescent="0.75">
      <c r="D18" s="52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'صفحه اول'!Print_Area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2022-03-28T09:08:00Z</cp:lastPrinted>
  <dcterms:created xsi:type="dcterms:W3CDTF">2021-12-28T12:49:50Z</dcterms:created>
  <dcterms:modified xsi:type="dcterms:W3CDTF">2022-03-29T08:11:35Z</dcterms:modified>
</cp:coreProperties>
</file>