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firouzi\Desktop\"/>
    </mc:Choice>
  </mc:AlternateContent>
  <xr:revisionPtr revIDLastSave="0" documentId="8_{9B9CB812-270D-4E59-8803-1206FD6E99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Sheet1!$A$1:$M$53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6" i="12" l="1"/>
  <c r="P36" i="12"/>
  <c r="N36" i="12"/>
  <c r="L36" i="12"/>
  <c r="J36" i="12"/>
  <c r="D10" i="15" s="1"/>
  <c r="H10" i="15" s="1"/>
  <c r="H36" i="12"/>
  <c r="F36" i="12"/>
  <c r="D36" i="12"/>
  <c r="H67" i="11"/>
  <c r="J67" i="11"/>
  <c r="F67" i="11"/>
  <c r="T67" i="11"/>
  <c r="D72" i="10"/>
  <c r="F72" i="10"/>
  <c r="H72" i="10"/>
  <c r="J72" i="10"/>
  <c r="L72" i="10"/>
  <c r="N72" i="10"/>
  <c r="P72" i="10"/>
  <c r="R72" i="10"/>
  <c r="J29" i="7"/>
  <c r="L25" i="6"/>
  <c r="E13" i="16" s="1"/>
  <c r="G13" i="16" s="1"/>
  <c r="N25" i="6"/>
  <c r="I13" i="16" s="1"/>
  <c r="P25" i="6"/>
  <c r="K13" i="16" s="1"/>
  <c r="R25" i="6"/>
  <c r="M13" i="16" s="1"/>
  <c r="O13" i="16" s="1"/>
  <c r="AD15" i="5"/>
  <c r="AB15" i="5"/>
  <c r="M15" i="16" s="1"/>
  <c r="Z15" i="5"/>
  <c r="X15" i="5"/>
  <c r="K15" i="16" s="1"/>
  <c r="V15" i="5"/>
  <c r="T15" i="5"/>
  <c r="I15" i="16" s="1"/>
  <c r="R15" i="5"/>
  <c r="P15" i="5"/>
  <c r="N15" i="5"/>
  <c r="L15" i="5"/>
  <c r="AJ26" i="3"/>
  <c r="O12" i="16" s="1"/>
  <c r="AH26" i="3"/>
  <c r="M12" i="16" s="1"/>
  <c r="AD26" i="3"/>
  <c r="AB26" i="3"/>
  <c r="K12" i="16" s="1"/>
  <c r="Z26" i="3"/>
  <c r="X26" i="3"/>
  <c r="I12" i="16" s="1"/>
  <c r="V26" i="3"/>
  <c r="T26" i="3"/>
  <c r="G12" i="16" s="1"/>
  <c r="R26" i="3"/>
  <c r="E12" i="16" s="1"/>
  <c r="P26" i="3"/>
  <c r="F13" i="14"/>
  <c r="D13" i="14"/>
  <c r="D12" i="15" s="1"/>
  <c r="H12" i="15" s="1"/>
  <c r="R45" i="9"/>
  <c r="P45" i="9"/>
  <c r="N45" i="9"/>
  <c r="L45" i="9"/>
  <c r="J45" i="9"/>
  <c r="H45" i="9"/>
  <c r="F45" i="9"/>
  <c r="D45" i="9"/>
  <c r="T26" i="8"/>
  <c r="R26" i="8"/>
  <c r="P26" i="8"/>
  <c r="N26" i="8"/>
  <c r="L26" i="8"/>
  <c r="J26" i="8"/>
  <c r="J24" i="13"/>
  <c r="F24" i="13"/>
  <c r="D9" i="15" s="1"/>
  <c r="H9" i="15" s="1"/>
  <c r="V67" i="11"/>
  <c r="R67" i="11"/>
  <c r="P67" i="11"/>
  <c r="N67" i="11"/>
  <c r="L67" i="11"/>
  <c r="D11" i="15"/>
  <c r="H11" i="15" s="1"/>
  <c r="D67" i="11"/>
  <c r="L29" i="7"/>
  <c r="R29" i="7"/>
  <c r="T29" i="7"/>
  <c r="P29" i="7"/>
  <c r="N29" i="7"/>
  <c r="O15" i="16"/>
  <c r="G15" i="16"/>
  <c r="E15" i="16"/>
  <c r="P18" i="16"/>
  <c r="N18" i="16"/>
  <c r="L18" i="16"/>
  <c r="J18" i="16"/>
  <c r="H18" i="16"/>
  <c r="F18" i="16"/>
  <c r="D18" i="16"/>
  <c r="I34" i="1"/>
  <c r="G14" i="16" s="1"/>
  <c r="J34" i="1"/>
  <c r="K34" i="1"/>
  <c r="L34" i="1"/>
  <c r="M34" i="1"/>
  <c r="I14" i="16" s="1"/>
  <c r="N34" i="1"/>
  <c r="O34" i="1"/>
  <c r="P34" i="1"/>
  <c r="Q34" i="1"/>
  <c r="K14" i="16" s="1"/>
  <c r="R34" i="1"/>
  <c r="S34" i="1"/>
  <c r="T34" i="1"/>
  <c r="V34" i="1"/>
  <c r="W34" i="1"/>
  <c r="M14" i="16" s="1"/>
  <c r="X34" i="1"/>
  <c r="Y34" i="1"/>
  <c r="O14" i="16" s="1"/>
  <c r="Z34" i="1"/>
  <c r="F34" i="1"/>
  <c r="G34" i="1"/>
  <c r="E14" i="16" s="1"/>
  <c r="H34" i="1"/>
  <c r="E34" i="1"/>
  <c r="D13" i="15" l="1"/>
  <c r="F11" i="15" s="1"/>
  <c r="E18" i="16"/>
  <c r="G18" i="16"/>
  <c r="K18" i="16"/>
  <c r="O18" i="16"/>
  <c r="M18" i="16"/>
  <c r="I18" i="16"/>
  <c r="T17" i="6" l="1"/>
  <c r="T15" i="6"/>
  <c r="T18" i="6"/>
  <c r="T19" i="6"/>
  <c r="T24" i="6"/>
  <c r="T16" i="6"/>
  <c r="T11" i="6"/>
  <c r="T12" i="6"/>
  <c r="T23" i="6"/>
  <c r="T10" i="6"/>
  <c r="T13" i="6"/>
  <c r="T20" i="6"/>
  <c r="T22" i="6"/>
  <c r="T21" i="6"/>
  <c r="T14" i="6"/>
  <c r="AF13" i="5"/>
  <c r="AF15" i="5" s="1"/>
  <c r="AA17" i="1"/>
  <c r="AL14" i="3"/>
  <c r="AL18" i="3"/>
  <c r="AL22" i="3"/>
  <c r="AL13" i="3"/>
  <c r="AL15" i="3"/>
  <c r="AL19" i="3"/>
  <c r="AL23" i="3"/>
  <c r="AL21" i="3"/>
  <c r="AL16" i="3"/>
  <c r="AL20" i="3"/>
  <c r="AL24" i="3"/>
  <c r="AL17" i="3"/>
  <c r="AA11" i="1"/>
  <c r="AA15" i="1"/>
  <c r="AA19" i="1"/>
  <c r="AA23" i="1"/>
  <c r="AA27" i="1"/>
  <c r="AA31" i="1"/>
  <c r="AA28" i="1"/>
  <c r="AA12" i="1"/>
  <c r="AA16" i="1"/>
  <c r="AA20" i="1"/>
  <c r="AA24" i="1"/>
  <c r="AA32" i="1"/>
  <c r="AA13" i="1"/>
  <c r="AA21" i="1"/>
  <c r="AA25" i="1"/>
  <c r="AA29" i="1"/>
  <c r="AA33" i="1"/>
  <c r="AA14" i="1"/>
  <c r="AA18" i="1"/>
  <c r="AA22" i="1"/>
  <c r="AA26" i="1"/>
  <c r="AA30" i="1"/>
  <c r="AA34" i="1"/>
  <c r="Q18" i="16"/>
  <c r="F10" i="15"/>
  <c r="F9" i="15"/>
  <c r="F12" i="15"/>
  <c r="Q15" i="16"/>
  <c r="Q16" i="16"/>
  <c r="Q17" i="16"/>
  <c r="Q14" i="16"/>
  <c r="Q13" i="16"/>
  <c r="Q12" i="16"/>
  <c r="F13" i="15" l="1"/>
  <c r="T25" i="6"/>
  <c r="AL26" i="3"/>
  <c r="H13" i="15"/>
</calcChain>
</file>

<file path=xl/sharedStrings.xml><?xml version="1.0" encoding="utf-8"?>
<sst xmlns="http://schemas.openxmlformats.org/spreadsheetml/2006/main" count="1011" uniqueCount="276">
  <si>
    <t>صورت وضعیت پورتفوی</t>
  </si>
  <si>
    <t>برای ماه منتهی به 1400/09/30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</si>
  <si>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</si>
  <si>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</si>
  <si>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</si>
  <si>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</si>
  <si>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</si>
  <si>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</si>
  <si>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</si>
  <si>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</si>
  <si>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</si>
  <si>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</si>
  <si>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</si>
  <si>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</si>
  <si>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بندرعباس</t>
  </si>
  <si>
    <t>پلی پروپیلن جم - جم پیلن</t>
  </si>
  <si>
    <t>پمپ‌ سازی‌ ایران‌</t>
  </si>
  <si>
    <t>توسعه سامانه ی نرم افزاری نگین</t>
  </si>
  <si>
    <t>توسعه‌معادن‌وفلزات‌</t>
  </si>
  <si>
    <t>ریل پرداز نو آفرین</t>
  </si>
  <si>
    <t>س. نفت و گاز و پتروشیمی تأمین</t>
  </si>
  <si>
    <t>سهامی ذوب آهن  اصفهان</t>
  </si>
  <si>
    <t>سیمان فارس نو</t>
  </si>
  <si>
    <t>سیمان‌ صوفیان‌</t>
  </si>
  <si>
    <t>سیمان‌شاهرود</t>
  </si>
  <si>
    <t>صنایع شیمیایی کیمیاگران امروز</t>
  </si>
  <si>
    <t>صنعت غذایی کورش</t>
  </si>
  <si>
    <t>فولاد مبارکه اصفهان</t>
  </si>
  <si>
    <t>معادن‌ بافق‌</t>
  </si>
  <si>
    <t>نفت‌ پارس‌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</si>
  <si>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</si>
  <si>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</si>
  <si>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</si>
  <si>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</si>
  <si>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</si>
  <si>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</si>
  <si>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</si>
  <si>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</si>
  <si>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</si>
  <si>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</si>
  <si>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</si>
  <si>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</si>
  <si>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</si>
  <si>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</si>
  <si>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</si>
  <si>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</si>
  <si>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</si>
  <si>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</si>
  <si>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</si>
  <si>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</si>
  <si>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</si>
  <si>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</si>
  <si>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</si>
  <si>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</si>
  <si>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</si>
  <si>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</si>
  <si>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</si>
  <si>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</si>
  <si>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</si>
  <si>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</si>
  <si>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</si>
  <si>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</si>
  <si>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</si>
  <si>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0203466325003</t>
  </si>
  <si>
    <t>حساب جاری</t>
  </si>
  <si>
    <t>1398/10/04</t>
  </si>
  <si>
    <t>بانک قرض الحسنه رسالت بانکداری اجتماعی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</si>
  <si>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</si>
  <si>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</si>
  <si>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</si>
  <si>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</si>
  <si>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</si>
  <si>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</si>
  <si>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</si>
  <si>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</si>
  <si>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</si>
  <si>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</si>
  <si>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</si>
  <si>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</si>
  <si>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</si>
  <si>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</si>
  <si>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</si>
  <si>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</si>
  <si>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فولاد امیرکبیرکاشان</t>
  </si>
  <si>
    <t>1400/03/04</t>
  </si>
  <si>
    <t>گروه‌صنعتی‌سپاهان‌</t>
  </si>
  <si>
    <t>1400/04/26</t>
  </si>
  <si>
    <t>سیمان‌ داراب‌</t>
  </si>
  <si>
    <t>1400/04/02</t>
  </si>
  <si>
    <t>1400/04/14</t>
  </si>
  <si>
    <t>تولیدمواداولیه‌داروپخش‌</t>
  </si>
  <si>
    <t>1400/03/26</t>
  </si>
  <si>
    <t>باما</t>
  </si>
  <si>
    <t>1400/04/10</t>
  </si>
  <si>
    <t>1400/07/27</t>
  </si>
  <si>
    <t>1400/05/11</t>
  </si>
  <si>
    <t>فولاد  خوزستان</t>
  </si>
  <si>
    <t>1400/04/09</t>
  </si>
  <si>
    <t>پتروشیمی‌ خارک‌</t>
  </si>
  <si>
    <t>بانک ملت</t>
  </si>
  <si>
    <t>1400/04/29</t>
  </si>
  <si>
    <t>1400/04/27</t>
  </si>
  <si>
    <t>1400/02/20</t>
  </si>
  <si>
    <t>فرآوری معدنی اپال کانی پارس</t>
  </si>
  <si>
    <t>1400/02/22</t>
  </si>
  <si>
    <t>پتروشیمی غدیر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</si>
  <si>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</si>
  <si>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</si>
  <si>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</si>
  <si>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</si>
  <si>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</si>
  <si>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مس‌ شهیدباهنر</t>
  </si>
  <si>
    <t>ملی‌ صنایع‌ مس‌ ایران‌</t>
  </si>
  <si>
    <t>پارس فولاد سبزوار</t>
  </si>
  <si>
    <t>گروه مپنا (سهامی عام)</t>
  </si>
  <si>
    <t>پالایش نفت اصفهان</t>
  </si>
  <si>
    <t>پالایش نفت تهران</t>
  </si>
  <si>
    <t>داروسازی‌ اکسیر</t>
  </si>
  <si>
    <t>تولید ژلاتین کپسول ایران</t>
  </si>
  <si>
    <t>سپید ماکیان</t>
  </si>
  <si>
    <t>پتروشیمی تندگویان</t>
  </si>
  <si>
    <t>صنایع پتروشیمی خلیج فارس</t>
  </si>
  <si>
    <t>تولیدات پتروشیمی قائد بصیر</t>
  </si>
  <si>
    <t>پتروشیمی شازند</t>
  </si>
  <si>
    <t>پتروشیمی پردیس</t>
  </si>
  <si>
    <t>سیمان خوزستان</t>
  </si>
  <si>
    <t>کشتیرانی جمهوری اسلامی ایران</t>
  </si>
  <si>
    <t>ح . توسعه‌معادن‌وفلزات‌</t>
  </si>
  <si>
    <t>زامیاد</t>
  </si>
  <si>
    <t>گسترش‌سرمایه‌گذاری‌ایران‌خودرو</t>
  </si>
  <si>
    <t>بانک صادرات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</si>
  <si>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</si>
  <si>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</si>
  <si>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</si>
  <si>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</si>
  <si>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</si>
  <si>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</si>
  <si>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</si>
  <si>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</si>
  <si>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</si>
  <si>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</si>
  <si>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</si>
  <si>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</si>
  <si>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</si>
  <si>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</si>
  <si>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</si>
  <si>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</si>
  <si>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</si>
  <si>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</si>
  <si>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</si>
  <si>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</si>
  <si>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</si>
  <si>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</si>
  <si>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</si>
  <si>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</si>
  <si>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</si>
  <si>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</si>
  <si>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</si>
  <si>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</si>
  <si>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</si>
  <si>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</si>
  <si>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</si>
  <si>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</si>
  <si>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</si>
  <si>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صندوق سرمایه‌گذاری مشترک گنجینه الماس بیمه دی</t>
  </si>
  <si>
    <t>اجاره تابان سپهر14021206</t>
  </si>
  <si>
    <t>بله</t>
  </si>
  <si>
    <t>1398/12/06</t>
  </si>
  <si>
    <t>1402/12/06</t>
  </si>
  <si>
    <t>اسنادخزانه-م10بودجه99-020807</t>
  </si>
  <si>
    <t>1399/11/21</t>
  </si>
  <si>
    <t>1402/08/07</t>
  </si>
  <si>
    <t>اسنادخزانه-م1بودجه00-030821</t>
  </si>
  <si>
    <t>1403/08/21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</si>
  <si>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</si>
  <si>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</si>
  <si>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</si>
  <si>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</si>
  <si>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</si>
  <si>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اسنادخزانه-م6بودجه00-030723</t>
  </si>
  <si>
    <t>1403/07/23</t>
  </si>
  <si>
    <t>اسنادخزانه-م7بودجه00-030912</t>
  </si>
  <si>
    <t>1403/09/12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</si>
  <si>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</si>
  <si>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</si>
  <si>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</si>
  <si>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</si>
  <si>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</si>
  <si>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</si>
  <si>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مرابحه عام دولت2-ش.خ سایر0212</t>
  </si>
  <si>
    <t>1398/12/25</t>
  </si>
  <si>
    <t>1402/12/25</t>
  </si>
  <si>
    <t>مرابحه عام دولت4-ش.خ 0207</t>
  </si>
  <si>
    <t>1399/04/31</t>
  </si>
  <si>
    <t>1402/07/30</t>
  </si>
  <si>
    <t>مرابحه عام دولت72-ش.خ0311</t>
  </si>
  <si>
    <t>1399/11/13</t>
  </si>
  <si>
    <t>1403/11/13</t>
  </si>
  <si>
    <t>گواهی سپرده بلند مدت به تاریخ 1402/04/19</t>
  </si>
  <si>
    <t>1402/04/19</t>
  </si>
  <si>
    <t>خیر</t>
  </si>
  <si>
    <t>بانک آینده سمنان</t>
  </si>
  <si>
    <t>0800499010004</t>
  </si>
  <si>
    <t>سپرده بلند مدت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</si>
  <si>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</si>
  <si>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</si>
  <si>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</si>
  <si>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</si>
  <si>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</si>
  <si>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</si>
  <si>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</si>
  <si>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</si>
  <si>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47000989203600</t>
  </si>
  <si>
    <t xml:space="preserve">بانک ایران زمین </t>
  </si>
  <si>
    <t>114-840-1396301-1</t>
  </si>
  <si>
    <t>1399/02/15</t>
  </si>
  <si>
    <t>114.985.1396301.1</t>
  </si>
  <si>
    <t>1399/02/29</t>
  </si>
  <si>
    <t>موسسه مالی و اعتباری نور ملاصدرا</t>
  </si>
  <si>
    <t>0201283319005</t>
  </si>
  <si>
    <t>1399/05/29</t>
  </si>
  <si>
    <t>بانک آینده مرکزی</t>
  </si>
  <si>
    <t>0203653785004</t>
  </si>
  <si>
    <t>1400/01/24</t>
  </si>
  <si>
    <t>0402276185000</t>
  </si>
  <si>
    <t>بانک ایران زمین انقلاب</t>
  </si>
  <si>
    <t>114-912-1396301-1</t>
  </si>
  <si>
    <t>1400/04/05</t>
  </si>
  <si>
    <t>بانک دی ناصرخسرو</t>
  </si>
  <si>
    <t>0205489190004</t>
  </si>
  <si>
    <t>1400/04/16</t>
  </si>
  <si>
    <t>10-8572644-1</t>
  </si>
  <si>
    <t>1400/04/19</t>
  </si>
  <si>
    <t>0402730625007</t>
  </si>
  <si>
    <t>1400/09/21</t>
  </si>
  <si>
    <t>اجاره تامین اجتماعی-سپهر000523</t>
  </si>
  <si>
    <t>1400/05/23</t>
  </si>
  <si>
    <t>مشارکت دولتی1-شرایط خاص001026</t>
  </si>
  <si>
    <t>1400/10/26</t>
  </si>
  <si>
    <t>مرابحه عام دولت3-ش.خ 0103</t>
  </si>
  <si>
    <t>1401/03/03</t>
  </si>
  <si>
    <t>موسسه مالی و اعتباری نور ملاصدر</t>
  </si>
  <si>
    <t>سایپا</t>
  </si>
  <si>
    <t>آریان کیمیا تک</t>
  </si>
  <si>
    <t>پتروشیمی نوری</t>
  </si>
  <si>
    <t>سرمایه گذاری سیمان تامین</t>
  </si>
  <si>
    <t>گ.مدیریت ارزش سرمایه ص ب کشوری</t>
  </si>
  <si>
    <t>تامین سرمایه نوین</t>
  </si>
  <si>
    <t>سرمایه گذاری صدرتامین</t>
  </si>
  <si>
    <t>سرمایه گذاری تامین اجتماعی</t>
  </si>
  <si>
    <t>مجتمع جهان فولاد سیرجان</t>
  </si>
  <si>
    <t>اسنادخزانه-م23بودجه97-000824</t>
  </si>
  <si>
    <t>اسنادخزانه-م3بودجه99-011110</t>
  </si>
  <si>
    <t>اسنادخزانه-م16بودجه97-000407</t>
  </si>
  <si>
    <t>اسنادخزانه-م6بودجه99-020321</t>
  </si>
  <si>
    <t>اسنادخزانه-م21بودجه97-000728</t>
  </si>
  <si>
    <t>اسنادخزانه-م6بودجه98-000519</t>
  </si>
  <si>
    <t>اسنادخزانه-م8بودجه98-000817</t>
  </si>
  <si>
    <t>اسنادخزانه-م1بودجه99-010621</t>
  </si>
  <si>
    <t>اسنادخزانه-م18بودجه97-000525</t>
  </si>
  <si>
    <t>اسنادخزانه-م11بودجه98-001013</t>
  </si>
  <si>
    <t>اسنادخزانه-م7بودجه98-000719</t>
  </si>
  <si>
    <t>40104949105607</t>
  </si>
  <si>
    <t>0401226644003</t>
  </si>
  <si>
    <t>معین برای سایر درآمدهای تنزیل سود سهام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</si>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</sst>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19" x14ac:knownFonts="1">
    <font>
      <sz val="11"/>
      <name val="Calibri"/>
    </font>
    <font>
      <sz val="11"/>
      <name val="Calibri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b/>
      <sz val="36"/>
      <color rgb="FF000000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65" fontId="4" fillId="0" borderId="4" xfId="2" applyNumberFormat="1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horizontal="center" vertical="center"/>
    </xf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6" fontId="9" fillId="0" borderId="0" xfId="1" applyNumberFormat="1" applyFont="1"/>
    <xf numFmtId="166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10" fontId="4" fillId="0" borderId="3" xfId="0" applyNumberFormat="1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4" fillId="0" borderId="4" xfId="2" applyFont="1" applyBorder="1" applyAlignment="1">
      <alignment horizontal="center"/>
    </xf>
    <xf numFmtId="165" fontId="9" fillId="0" borderId="4" xfId="2" applyNumberFormat="1" applyFont="1" applyBorder="1"/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10" fontId="4" fillId="0" borderId="0" xfId="0" applyNumberFormat="1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0</xdr:row>
      <xdr:rowOff>0</xdr:rowOff>
    </xdr:from>
    <xdr:to>
      <xdr:col>12</xdr:col>
      <xdr:colOff>119492</xdr:colOff>
      <xdr:row>52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DB38C4-FEFE-4E35-B77E-C152C92D9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9876289508" y="0"/>
          <a:ext cx="7040992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84A31-2126-4C56-82E4-003ED697C738}">
  <dimension ref="A1"/>
  <sheetViews>
    <sheetView rightToLeft="1" tabSelected="1" view="pageBreakPreview" zoomScale="60" zoomScaleNormal="100" workbookViewId="0">
      <selection activeCell="P23" sqref="P23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2"/>
  <sheetViews>
    <sheetView rightToLeft="1" workbookViewId="0">
      <selection activeCell="T32" sqref="B2:T32"/>
    </sheetView>
  </sheetViews>
  <sheetFormatPr defaultRowHeight="21.75" customHeight="1" x14ac:dyDescent="0.25"/>
  <cols>
    <col min="1" max="1" width="2.7109375" style="38" customWidth="1"/>
    <col min="2" max="2" width="53.85546875" style="38" customWidth="1"/>
    <col min="3" max="3" width="1" style="38" customWidth="1"/>
    <col min="4" max="4" width="14.85546875" style="38" bestFit="1" customWidth="1"/>
    <col min="5" max="5" width="1" style="38" customWidth="1"/>
    <col min="6" max="6" width="11.7109375" style="38" customWidth="1"/>
    <col min="7" max="7" width="1" style="38" customWidth="1"/>
    <col min="8" max="8" width="6" style="38" bestFit="1" customWidth="1"/>
    <col min="9" max="9" width="1" style="38" customWidth="1"/>
    <col min="10" max="10" width="15.42578125" style="38" bestFit="1" customWidth="1"/>
    <col min="11" max="11" width="1" style="38" customWidth="1"/>
    <col min="12" max="12" width="11.28515625" style="38" bestFit="1" customWidth="1"/>
    <col min="13" max="13" width="1" style="38" customWidth="1"/>
    <col min="14" max="14" width="15.42578125" style="38" bestFit="1" customWidth="1"/>
    <col min="15" max="15" width="1" style="38" customWidth="1"/>
    <col min="16" max="16" width="16.5703125" style="38" bestFit="1" customWidth="1"/>
    <col min="17" max="17" width="1" style="38" customWidth="1"/>
    <col min="18" max="18" width="11.28515625" style="38" customWidth="1"/>
    <col min="19" max="19" width="1" style="38" customWidth="1"/>
    <col min="20" max="20" width="16.5703125" style="38" bestFit="1" customWidth="1"/>
    <col min="21" max="21" width="1" style="38" customWidth="1"/>
    <col min="22" max="22" width="9.140625" style="38" customWidth="1"/>
    <col min="23" max="16384" width="9.140625" style="38"/>
  </cols>
  <sheetData>
    <row r="2" spans="2:28" ht="27" customHeight="1" x14ac:dyDescent="0.25">
      <c r="B2" s="120" t="s">
        <v>164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2:28" ht="27" customHeight="1" x14ac:dyDescent="0.25">
      <c r="B3" s="120" t="s">
        <v>67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</row>
    <row r="4" spans="2:28" ht="27" customHeight="1" x14ac:dyDescent="0.25">
      <c r="B4" s="120" t="s">
        <v>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</row>
    <row r="5" spans="2:28" s="39" customFormat="1" ht="21.75" customHeight="1" x14ac:dyDescent="0.25"/>
    <row r="6" spans="2:28" s="2" customFormat="1" ht="21.75" customHeight="1" x14ac:dyDescent="0.55000000000000004">
      <c r="B6" s="14" t="s">
        <v>268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9" customFormat="1" ht="21.75" customHeight="1" x14ac:dyDescent="0.25">
      <c r="B8" s="119" t="s">
        <v>68</v>
      </c>
      <c r="C8" s="119" t="s">
        <v>68</v>
      </c>
      <c r="D8" s="119" t="s">
        <v>68</v>
      </c>
      <c r="E8" s="119" t="s">
        <v>68</v>
      </c>
      <c r="F8" s="119" t="s">
        <v>68</v>
      </c>
      <c r="G8" s="119" t="s">
        <v>68</v>
      </c>
      <c r="H8" s="119" t="s">
        <v>68</v>
      </c>
      <c r="J8" s="119" t="s">
        <v>69</v>
      </c>
      <c r="K8" s="119" t="s">
        <v>69</v>
      </c>
      <c r="L8" s="119" t="s">
        <v>69</v>
      </c>
      <c r="M8" s="119" t="s">
        <v>69</v>
      </c>
      <c r="N8" s="119" t="s">
        <v>69</v>
      </c>
      <c r="P8" s="119" t="s">
        <v>70</v>
      </c>
      <c r="Q8" s="119" t="s">
        <v>70</v>
      </c>
      <c r="R8" s="119" t="s">
        <v>70</v>
      </c>
      <c r="S8" s="119" t="s">
        <v>70</v>
      </c>
      <c r="T8" s="119" t="s">
        <v>70</v>
      </c>
    </row>
    <row r="9" spans="2:28" s="41" customFormat="1" ht="58.5" customHeight="1" x14ac:dyDescent="0.25">
      <c r="B9" s="118" t="s">
        <v>71</v>
      </c>
      <c r="C9" s="44"/>
      <c r="D9" s="118" t="s">
        <v>72</v>
      </c>
      <c r="E9" s="44"/>
      <c r="F9" s="118" t="s">
        <v>40</v>
      </c>
      <c r="G9" s="44"/>
      <c r="H9" s="118" t="s">
        <v>41</v>
      </c>
      <c r="J9" s="118" t="s">
        <v>73</v>
      </c>
      <c r="K9" s="44"/>
      <c r="L9" s="118" t="s">
        <v>74</v>
      </c>
      <c r="M9" s="44"/>
      <c r="N9" s="118" t="s">
        <v>75</v>
      </c>
      <c r="P9" s="118" t="s">
        <v>73</v>
      </c>
      <c r="Q9" s="44"/>
      <c r="R9" s="118" t="s">
        <v>74</v>
      </c>
      <c r="S9" s="44"/>
      <c r="T9" s="118" t="s">
        <v>75</v>
      </c>
    </row>
    <row r="10" spans="2:28" s="39" customFormat="1" ht="21.75" customHeight="1" x14ac:dyDescent="0.25">
      <c r="B10" s="39" t="s">
        <v>165</v>
      </c>
      <c r="D10" s="40" t="s">
        <v>76</v>
      </c>
      <c r="F10" s="39" t="s">
        <v>168</v>
      </c>
      <c r="H10" s="40">
        <v>18</v>
      </c>
      <c r="J10" s="42">
        <v>2908090318</v>
      </c>
      <c r="K10" s="43"/>
      <c r="L10" s="42" t="s">
        <v>76</v>
      </c>
      <c r="M10" s="43"/>
      <c r="N10" s="42">
        <v>2908090318</v>
      </c>
      <c r="O10" s="43"/>
      <c r="P10" s="42">
        <v>28756058494</v>
      </c>
      <c r="Q10" s="43"/>
      <c r="R10" s="42" t="s">
        <v>76</v>
      </c>
      <c r="S10" s="43"/>
      <c r="T10" s="42">
        <v>28756058494</v>
      </c>
    </row>
    <row r="11" spans="2:28" s="39" customFormat="1" ht="21.75" customHeight="1" x14ac:dyDescent="0.25">
      <c r="B11" s="39" t="s">
        <v>192</v>
      </c>
      <c r="D11" s="40" t="s">
        <v>76</v>
      </c>
      <c r="F11" s="39" t="s">
        <v>194</v>
      </c>
      <c r="H11" s="40">
        <v>17</v>
      </c>
      <c r="J11" s="42">
        <v>2332204950</v>
      </c>
      <c r="K11" s="43"/>
      <c r="L11" s="42" t="s">
        <v>76</v>
      </c>
      <c r="M11" s="43"/>
      <c r="N11" s="42">
        <v>2332204950</v>
      </c>
      <c r="O11" s="43"/>
      <c r="P11" s="42">
        <v>20366497511</v>
      </c>
      <c r="Q11" s="43"/>
      <c r="R11" s="42" t="s">
        <v>76</v>
      </c>
      <c r="S11" s="43"/>
      <c r="T11" s="42">
        <v>20366497511</v>
      </c>
    </row>
    <row r="12" spans="2:28" s="39" customFormat="1" ht="21.75" customHeight="1" x14ac:dyDescent="0.25">
      <c r="B12" s="39" t="s">
        <v>213</v>
      </c>
      <c r="D12" s="40">
        <v>17</v>
      </c>
      <c r="F12" s="39" t="s">
        <v>76</v>
      </c>
      <c r="H12" s="40">
        <v>18</v>
      </c>
      <c r="J12" s="42">
        <v>1972602720</v>
      </c>
      <c r="K12" s="43"/>
      <c r="L12" s="42">
        <v>18205346</v>
      </c>
      <c r="M12" s="43"/>
      <c r="N12" s="42">
        <v>1954397374</v>
      </c>
      <c r="O12" s="43"/>
      <c r="P12" s="42">
        <v>18150460320</v>
      </c>
      <c r="Q12" s="43"/>
      <c r="R12" s="42">
        <v>44906519</v>
      </c>
      <c r="S12" s="43"/>
      <c r="T12" s="42">
        <v>18105553801</v>
      </c>
    </row>
    <row r="13" spans="2:28" s="39" customFormat="1" ht="21.75" customHeight="1" x14ac:dyDescent="0.25">
      <c r="B13" s="39" t="s">
        <v>189</v>
      </c>
      <c r="D13" s="40" t="s">
        <v>76</v>
      </c>
      <c r="F13" s="39" t="s">
        <v>191</v>
      </c>
      <c r="H13" s="40">
        <v>18</v>
      </c>
      <c r="J13" s="42">
        <v>1943653280</v>
      </c>
      <c r="K13" s="43"/>
      <c r="L13" s="42" t="s">
        <v>76</v>
      </c>
      <c r="M13" s="43"/>
      <c r="N13" s="42">
        <v>1943653280</v>
      </c>
      <c r="O13" s="43"/>
      <c r="P13" s="42">
        <v>17765165913</v>
      </c>
      <c r="Q13" s="43"/>
      <c r="R13" s="42" t="s">
        <v>76</v>
      </c>
      <c r="S13" s="43"/>
      <c r="T13" s="42">
        <v>17765165913</v>
      </c>
    </row>
    <row r="14" spans="2:28" s="39" customFormat="1" ht="21.75" customHeight="1" x14ac:dyDescent="0.25">
      <c r="B14" s="39" t="s">
        <v>61</v>
      </c>
      <c r="D14" s="40">
        <v>18</v>
      </c>
      <c r="F14" s="39" t="s">
        <v>76</v>
      </c>
      <c r="H14" s="40">
        <v>18</v>
      </c>
      <c r="J14" s="42">
        <v>0</v>
      </c>
      <c r="K14" s="43"/>
      <c r="L14" s="42">
        <v>0</v>
      </c>
      <c r="M14" s="43"/>
      <c r="N14" s="42">
        <v>0</v>
      </c>
      <c r="O14" s="43"/>
      <c r="P14" s="42">
        <v>10852818331</v>
      </c>
      <c r="Q14" s="43"/>
      <c r="R14" s="42">
        <v>0</v>
      </c>
      <c r="S14" s="43"/>
      <c r="T14" s="42">
        <v>10852818331</v>
      </c>
    </row>
    <row r="15" spans="2:28" s="39" customFormat="1" ht="21.75" customHeight="1" x14ac:dyDescent="0.25">
      <c r="B15" s="39" t="s">
        <v>221</v>
      </c>
      <c r="D15" s="40">
        <v>24</v>
      </c>
      <c r="F15" s="39" t="s">
        <v>76</v>
      </c>
      <c r="H15" s="40">
        <v>18</v>
      </c>
      <c r="J15" s="42">
        <v>794520548</v>
      </c>
      <c r="K15" s="43"/>
      <c r="L15" s="42">
        <v>-355616</v>
      </c>
      <c r="M15" s="43"/>
      <c r="N15" s="42">
        <v>794876164</v>
      </c>
      <c r="O15" s="43"/>
      <c r="P15" s="42">
        <v>9469599982</v>
      </c>
      <c r="Q15" s="43"/>
      <c r="R15" s="42">
        <v>2489313</v>
      </c>
      <c r="S15" s="43"/>
      <c r="T15" s="42">
        <v>9467110669</v>
      </c>
    </row>
    <row r="16" spans="2:28" s="39" customFormat="1" ht="21.75" customHeight="1" x14ac:dyDescent="0.25">
      <c r="B16" s="39" t="s">
        <v>241</v>
      </c>
      <c r="D16" s="40">
        <v>23</v>
      </c>
      <c r="F16" s="39" t="s">
        <v>76</v>
      </c>
      <c r="H16" s="40">
        <v>18</v>
      </c>
      <c r="J16" s="42">
        <v>0</v>
      </c>
      <c r="K16" s="43"/>
      <c r="L16" s="42">
        <v>0</v>
      </c>
      <c r="M16" s="43"/>
      <c r="N16" s="42">
        <v>0</v>
      </c>
      <c r="O16" s="43"/>
      <c r="P16" s="42">
        <v>4215923635</v>
      </c>
      <c r="Q16" s="43"/>
      <c r="R16" s="42">
        <v>0</v>
      </c>
      <c r="S16" s="43"/>
      <c r="T16" s="42">
        <v>4215923635</v>
      </c>
    </row>
    <row r="17" spans="2:20" s="39" customFormat="1" ht="21.75" customHeight="1" x14ac:dyDescent="0.25">
      <c r="B17" s="39" t="s">
        <v>225</v>
      </c>
      <c r="D17" s="40">
        <v>5</v>
      </c>
      <c r="F17" s="39" t="s">
        <v>76</v>
      </c>
      <c r="H17" s="40">
        <v>18</v>
      </c>
      <c r="J17" s="42">
        <v>399452053</v>
      </c>
      <c r="K17" s="43"/>
      <c r="L17" s="42">
        <v>776318</v>
      </c>
      <c r="M17" s="43"/>
      <c r="N17" s="42">
        <v>398675735</v>
      </c>
      <c r="O17" s="43"/>
      <c r="P17" s="42">
        <v>2603835600</v>
      </c>
      <c r="Q17" s="43"/>
      <c r="R17" s="42">
        <v>1722456</v>
      </c>
      <c r="S17" s="43"/>
      <c r="T17" s="42">
        <v>2602113144</v>
      </c>
    </row>
    <row r="18" spans="2:20" s="39" customFormat="1" ht="21.75" customHeight="1" x14ac:dyDescent="0.25">
      <c r="B18" s="39" t="s">
        <v>213</v>
      </c>
      <c r="D18" s="40">
        <v>15</v>
      </c>
      <c r="F18" s="39" t="s">
        <v>76</v>
      </c>
      <c r="H18" s="40">
        <v>0</v>
      </c>
      <c r="J18" s="42">
        <v>1972605184</v>
      </c>
      <c r="K18" s="43"/>
      <c r="L18" s="42">
        <v>0</v>
      </c>
      <c r="M18" s="43"/>
      <c r="N18" s="42">
        <v>1972605184</v>
      </c>
      <c r="O18" s="43"/>
      <c r="P18" s="42">
        <v>1973227713</v>
      </c>
      <c r="Q18" s="43"/>
      <c r="R18" s="42">
        <v>0</v>
      </c>
      <c r="S18" s="43"/>
      <c r="T18" s="42">
        <v>1973227713</v>
      </c>
    </row>
    <row r="19" spans="2:20" s="39" customFormat="1" ht="21.75" customHeight="1" x14ac:dyDescent="0.25">
      <c r="B19" s="39" t="s">
        <v>235</v>
      </c>
      <c r="D19" s="40" t="s">
        <v>76</v>
      </c>
      <c r="F19" s="39" t="s">
        <v>236</v>
      </c>
      <c r="H19" s="40">
        <v>19</v>
      </c>
      <c r="J19" s="42">
        <v>0</v>
      </c>
      <c r="K19" s="43"/>
      <c r="L19" s="42" t="s">
        <v>76</v>
      </c>
      <c r="M19" s="43"/>
      <c r="N19" s="42">
        <v>0</v>
      </c>
      <c r="O19" s="43"/>
      <c r="P19" s="42">
        <v>1142845210</v>
      </c>
      <c r="Q19" s="43"/>
      <c r="R19" s="42" t="s">
        <v>76</v>
      </c>
      <c r="S19" s="43"/>
      <c r="T19" s="42">
        <v>1142845210</v>
      </c>
    </row>
    <row r="20" spans="2:20" s="39" customFormat="1" ht="21.75" customHeight="1" x14ac:dyDescent="0.25">
      <c r="B20" s="39" t="s">
        <v>201</v>
      </c>
      <c r="D20" s="40">
        <v>19</v>
      </c>
      <c r="F20" s="39" t="s">
        <v>76</v>
      </c>
      <c r="H20" s="40">
        <v>18</v>
      </c>
      <c r="J20" s="42">
        <v>186230454</v>
      </c>
      <c r="K20" s="43"/>
      <c r="L20" s="42">
        <v>0</v>
      </c>
      <c r="M20" s="43"/>
      <c r="N20" s="42">
        <v>186230454</v>
      </c>
      <c r="O20" s="43"/>
      <c r="P20" s="42">
        <v>630765101</v>
      </c>
      <c r="Q20" s="43"/>
      <c r="R20" s="42">
        <v>55</v>
      </c>
      <c r="S20" s="43"/>
      <c r="T20" s="42">
        <v>630765046</v>
      </c>
    </row>
    <row r="21" spans="2:20" s="39" customFormat="1" ht="21.75" customHeight="1" x14ac:dyDescent="0.25">
      <c r="B21" s="39" t="s">
        <v>195</v>
      </c>
      <c r="D21" s="40" t="s">
        <v>76</v>
      </c>
      <c r="F21" s="39" t="s">
        <v>197</v>
      </c>
      <c r="H21" s="40">
        <v>18</v>
      </c>
      <c r="J21" s="42">
        <v>163049742</v>
      </c>
      <c r="K21" s="43"/>
      <c r="L21" s="42" t="s">
        <v>76</v>
      </c>
      <c r="M21" s="43"/>
      <c r="N21" s="42">
        <v>163049742</v>
      </c>
      <c r="O21" s="43"/>
      <c r="P21" s="42">
        <v>163049742</v>
      </c>
      <c r="Q21" s="43"/>
      <c r="R21" s="42" t="s">
        <v>76</v>
      </c>
      <c r="S21" s="43"/>
      <c r="T21" s="42">
        <v>163049742</v>
      </c>
    </row>
    <row r="22" spans="2:20" s="39" customFormat="1" ht="21.75" customHeight="1" x14ac:dyDescent="0.25">
      <c r="B22" s="39" t="s">
        <v>201</v>
      </c>
      <c r="D22" s="40">
        <v>21</v>
      </c>
      <c r="F22" s="39" t="s">
        <v>76</v>
      </c>
      <c r="H22" s="40">
        <v>18</v>
      </c>
      <c r="J22" s="42">
        <v>140473971</v>
      </c>
      <c r="K22" s="43"/>
      <c r="L22" s="42">
        <v>1439860</v>
      </c>
      <c r="M22" s="43"/>
      <c r="N22" s="42">
        <v>139034111</v>
      </c>
      <c r="O22" s="43"/>
      <c r="P22" s="42">
        <v>140473971</v>
      </c>
      <c r="Q22" s="43"/>
      <c r="R22" s="42">
        <v>1439860</v>
      </c>
      <c r="S22" s="43"/>
      <c r="T22" s="42">
        <v>139034111</v>
      </c>
    </row>
    <row r="23" spans="2:20" s="39" customFormat="1" ht="21.75" customHeight="1" x14ac:dyDescent="0.25">
      <c r="B23" s="39" t="s">
        <v>239</v>
      </c>
      <c r="D23" s="40" t="s">
        <v>76</v>
      </c>
      <c r="F23" s="39" t="s">
        <v>240</v>
      </c>
      <c r="H23" s="40">
        <v>15</v>
      </c>
      <c r="J23" s="42">
        <v>0</v>
      </c>
      <c r="K23" s="43"/>
      <c r="L23" s="42" t="s">
        <v>76</v>
      </c>
      <c r="M23" s="43"/>
      <c r="N23" s="42">
        <v>0</v>
      </c>
      <c r="O23" s="43"/>
      <c r="P23" s="42">
        <v>37994844</v>
      </c>
      <c r="Q23" s="43"/>
      <c r="R23" s="42" t="s">
        <v>76</v>
      </c>
      <c r="S23" s="43"/>
      <c r="T23" s="42">
        <v>37994844</v>
      </c>
    </row>
    <row r="24" spans="2:20" s="39" customFormat="1" ht="21.75" customHeight="1" x14ac:dyDescent="0.25">
      <c r="B24" s="39" t="s">
        <v>221</v>
      </c>
      <c r="D24" s="40">
        <v>24</v>
      </c>
      <c r="F24" s="39" t="s">
        <v>76</v>
      </c>
      <c r="H24" s="40">
        <v>0</v>
      </c>
      <c r="J24" s="42">
        <v>1589</v>
      </c>
      <c r="K24" s="43"/>
      <c r="L24" s="42">
        <v>0</v>
      </c>
      <c r="M24" s="43"/>
      <c r="N24" s="42">
        <v>1589</v>
      </c>
      <c r="O24" s="43"/>
      <c r="P24" s="42">
        <v>11800181</v>
      </c>
      <c r="Q24" s="43"/>
      <c r="R24" s="42">
        <v>0</v>
      </c>
      <c r="S24" s="43"/>
      <c r="T24" s="42">
        <v>11800181</v>
      </c>
    </row>
    <row r="25" spans="2:20" s="39" customFormat="1" ht="21.75" customHeight="1" x14ac:dyDescent="0.25">
      <c r="B25" s="39" t="s">
        <v>218</v>
      </c>
      <c r="D25" s="40">
        <v>17</v>
      </c>
      <c r="F25" s="39" t="s">
        <v>76</v>
      </c>
      <c r="H25" s="40">
        <v>0</v>
      </c>
      <c r="J25" s="42">
        <v>2107</v>
      </c>
      <c r="K25" s="43"/>
      <c r="L25" s="42">
        <v>0</v>
      </c>
      <c r="M25" s="43"/>
      <c r="N25" s="42">
        <v>2107</v>
      </c>
      <c r="O25" s="43"/>
      <c r="P25" s="42">
        <v>2102763</v>
      </c>
      <c r="Q25" s="43"/>
      <c r="R25" s="42">
        <v>0</v>
      </c>
      <c r="S25" s="43"/>
      <c r="T25" s="42">
        <v>2102763</v>
      </c>
    </row>
    <row r="26" spans="2:20" s="39" customFormat="1" ht="21.75" customHeight="1" x14ac:dyDescent="0.25">
      <c r="B26" s="39" t="s">
        <v>237</v>
      </c>
      <c r="D26" s="40" t="s">
        <v>76</v>
      </c>
      <c r="F26" s="39" t="s">
        <v>238</v>
      </c>
      <c r="H26" s="40">
        <v>17</v>
      </c>
      <c r="J26" s="42">
        <v>0</v>
      </c>
      <c r="K26" s="43"/>
      <c r="L26" s="42" t="s">
        <v>76</v>
      </c>
      <c r="M26" s="43"/>
      <c r="N26" s="42">
        <v>0</v>
      </c>
      <c r="O26" s="43"/>
      <c r="P26" s="42">
        <v>280250</v>
      </c>
      <c r="Q26" s="43"/>
      <c r="R26" s="42" t="s">
        <v>76</v>
      </c>
      <c r="S26" s="43"/>
      <c r="T26" s="42">
        <v>280250</v>
      </c>
    </row>
    <row r="27" spans="2:20" s="39" customFormat="1" ht="21.75" customHeight="1" x14ac:dyDescent="0.25">
      <c r="B27" s="39" t="s">
        <v>201</v>
      </c>
      <c r="D27" s="40">
        <v>30</v>
      </c>
      <c r="F27" s="39" t="s">
        <v>76</v>
      </c>
      <c r="H27" s="40">
        <v>0</v>
      </c>
      <c r="J27" s="42">
        <v>7183</v>
      </c>
      <c r="K27" s="43"/>
      <c r="L27" s="42">
        <v>0</v>
      </c>
      <c r="M27" s="43"/>
      <c r="N27" s="42">
        <v>7183</v>
      </c>
      <c r="O27" s="43"/>
      <c r="P27" s="42">
        <v>117144</v>
      </c>
      <c r="Q27" s="43"/>
      <c r="R27" s="42">
        <v>0</v>
      </c>
      <c r="S27" s="43"/>
      <c r="T27" s="42">
        <v>117144</v>
      </c>
    </row>
    <row r="28" spans="2:20" s="39" customFormat="1" ht="21.75" customHeight="1" x14ac:dyDescent="0.25">
      <c r="B28" s="39" t="s">
        <v>228</v>
      </c>
      <c r="D28" s="40">
        <v>16</v>
      </c>
      <c r="F28" s="39" t="s">
        <v>76</v>
      </c>
      <c r="H28" s="40">
        <v>0</v>
      </c>
      <c r="J28" s="42">
        <v>6317</v>
      </c>
      <c r="K28" s="43"/>
      <c r="L28" s="42">
        <v>0</v>
      </c>
      <c r="M28" s="43"/>
      <c r="N28" s="42">
        <v>6317</v>
      </c>
      <c r="O28" s="43"/>
      <c r="P28" s="42">
        <v>6317</v>
      </c>
      <c r="Q28" s="43"/>
      <c r="R28" s="42">
        <v>0</v>
      </c>
      <c r="S28" s="43"/>
      <c r="T28" s="42">
        <v>6317</v>
      </c>
    </row>
    <row r="29" spans="2:20" s="39" customFormat="1" ht="21.75" customHeight="1" thickBot="1" x14ac:dyDescent="0.3">
      <c r="B29" s="121" t="s">
        <v>147</v>
      </c>
      <c r="C29" s="121"/>
      <c r="D29" s="121"/>
      <c r="E29" s="121"/>
      <c r="F29" s="121"/>
      <c r="G29" s="121"/>
      <c r="H29" s="121"/>
      <c r="J29" s="47">
        <f>SUM(J10:J28)</f>
        <v>12812900416</v>
      </c>
      <c r="L29" s="47">
        <f>SUM(L10:L28)</f>
        <v>20065908</v>
      </c>
      <c r="N29" s="47">
        <f>SUM(N10:N28)</f>
        <v>12792834508</v>
      </c>
      <c r="P29" s="47">
        <f>SUM(P10:P28)</f>
        <v>116283023022</v>
      </c>
      <c r="R29" s="47">
        <f>SUM(R10:R28)</f>
        <v>50558203</v>
      </c>
      <c r="T29" s="47">
        <f>SUM(T10:T28)</f>
        <v>116232464819</v>
      </c>
    </row>
    <row r="30" spans="2:20" ht="21.75" customHeight="1" thickTop="1" x14ac:dyDescent="0.25"/>
    <row r="32" spans="2:20" ht="21.75" customHeight="1" x14ac:dyDescent="0.25">
      <c r="J32" s="76">
        <v>9</v>
      </c>
    </row>
  </sheetData>
  <sortState xmlns:xlrd2="http://schemas.microsoft.com/office/spreadsheetml/2017/richdata2" ref="B10:T28">
    <sortCondition descending="1" ref="T10:T28"/>
  </sortState>
  <mergeCells count="17">
    <mergeCell ref="B29:H29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8:H8"/>
    <mergeCell ref="B2:T2"/>
    <mergeCell ref="B3:T3"/>
    <mergeCell ref="B4:T4"/>
  </mergeCells>
  <pageMargins left="0.7" right="0.7" top="0.75" bottom="0.75" header="0.3" footer="0.3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69"/>
  <sheetViews>
    <sheetView rightToLeft="1" topLeftCell="A31" workbookViewId="0">
      <selection activeCell="A2" sqref="A2:V69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59.25" x14ac:dyDescent="0.55000000000000004">
      <c r="B2" s="122" t="s">
        <v>164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2:28" ht="59.25" x14ac:dyDescent="0.55000000000000004">
      <c r="B3" s="122" t="s">
        <v>67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</row>
    <row r="4" spans="2:28" ht="59.25" x14ac:dyDescent="0.55000000000000004">
      <c r="B4" s="122" t="s">
        <v>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</row>
    <row r="7" spans="2:28" s="2" customFormat="1" ht="30" x14ac:dyDescent="0.55000000000000004">
      <c r="B7" s="14" t="s">
        <v>269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97" t="s">
        <v>2</v>
      </c>
      <c r="D8" s="98" t="s">
        <v>69</v>
      </c>
      <c r="E8" s="98" t="s">
        <v>69</v>
      </c>
      <c r="F8" s="98" t="s">
        <v>69</v>
      </c>
      <c r="G8" s="98" t="s">
        <v>69</v>
      </c>
      <c r="H8" s="98" t="s">
        <v>69</v>
      </c>
      <c r="I8" s="98" t="s">
        <v>69</v>
      </c>
      <c r="J8" s="98" t="s">
        <v>69</v>
      </c>
      <c r="K8" s="98" t="s">
        <v>69</v>
      </c>
      <c r="L8" s="98" t="s">
        <v>69</v>
      </c>
      <c r="N8" s="98" t="s">
        <v>70</v>
      </c>
      <c r="O8" s="98" t="s">
        <v>70</v>
      </c>
      <c r="P8" s="98" t="s">
        <v>70</v>
      </c>
      <c r="Q8" s="98" t="s">
        <v>70</v>
      </c>
      <c r="R8" s="98" t="s">
        <v>70</v>
      </c>
      <c r="S8" s="98" t="s">
        <v>70</v>
      </c>
      <c r="T8" s="98" t="s">
        <v>70</v>
      </c>
      <c r="U8" s="98" t="s">
        <v>70</v>
      </c>
      <c r="V8" s="98" t="s">
        <v>70</v>
      </c>
    </row>
    <row r="9" spans="2:28" s="52" customFormat="1" ht="55.5" customHeight="1" x14ac:dyDescent="0.25">
      <c r="B9" s="97" t="s">
        <v>2</v>
      </c>
      <c r="D9" s="123" t="s">
        <v>131</v>
      </c>
      <c r="E9" s="53"/>
      <c r="F9" s="123" t="s">
        <v>132</v>
      </c>
      <c r="G9" s="53"/>
      <c r="H9" s="123" t="s">
        <v>133</v>
      </c>
      <c r="I9" s="53"/>
      <c r="J9" s="123" t="s">
        <v>57</v>
      </c>
      <c r="K9" s="53"/>
      <c r="L9" s="123" t="s">
        <v>134</v>
      </c>
      <c r="N9" s="123" t="s">
        <v>131</v>
      </c>
      <c r="O9" s="53"/>
      <c r="P9" s="123" t="s">
        <v>132</v>
      </c>
      <c r="Q9" s="53"/>
      <c r="R9" s="123" t="s">
        <v>133</v>
      </c>
      <c r="S9" s="53"/>
      <c r="T9" s="123" t="s">
        <v>57</v>
      </c>
      <c r="U9" s="53"/>
      <c r="V9" s="123" t="s">
        <v>134</v>
      </c>
    </row>
    <row r="10" spans="2:28" x14ac:dyDescent="0.55000000000000004">
      <c r="B10" s="4" t="s">
        <v>105</v>
      </c>
      <c r="D10" s="31">
        <v>0</v>
      </c>
      <c r="F10" s="31">
        <v>-1078369869</v>
      </c>
      <c r="H10" s="31">
        <v>733413518</v>
      </c>
      <c r="J10" s="31">
        <v>-344956351</v>
      </c>
      <c r="L10" s="58">
        <v>0.3246</v>
      </c>
      <c r="N10" s="31">
        <v>3100000000</v>
      </c>
      <c r="P10" s="31">
        <v>2767148710</v>
      </c>
      <c r="R10" s="31">
        <v>1891077507</v>
      </c>
      <c r="T10" s="31">
        <v>7758226217</v>
      </c>
      <c r="V10" s="58">
        <v>5.1799999999999999E-2</v>
      </c>
    </row>
    <row r="11" spans="2:28" x14ac:dyDescent="0.55000000000000004">
      <c r="B11" s="4" t="s">
        <v>25</v>
      </c>
      <c r="D11" s="31">
        <v>0</v>
      </c>
      <c r="F11" s="31">
        <v>-900049664</v>
      </c>
      <c r="H11" s="31">
        <v>0</v>
      </c>
      <c r="J11" s="31">
        <v>-900049664</v>
      </c>
      <c r="L11" s="58">
        <v>0.84689999999999999</v>
      </c>
      <c r="N11" s="31">
        <v>0</v>
      </c>
      <c r="P11" s="31">
        <v>2784975673</v>
      </c>
      <c r="R11" s="31">
        <v>4206758481</v>
      </c>
      <c r="T11" s="31">
        <v>6991734154</v>
      </c>
      <c r="V11" s="58">
        <v>4.6699999999999998E-2</v>
      </c>
    </row>
    <row r="12" spans="2:28" x14ac:dyDescent="0.55000000000000004">
      <c r="B12" s="4" t="s">
        <v>15</v>
      </c>
      <c r="D12" s="31">
        <v>0</v>
      </c>
      <c r="F12" s="31">
        <v>-3983070636</v>
      </c>
      <c r="H12" s="31">
        <v>5546910107</v>
      </c>
      <c r="J12" s="31">
        <v>1563839471</v>
      </c>
      <c r="L12" s="58">
        <v>-1.4715</v>
      </c>
      <c r="N12" s="31">
        <v>1200000000</v>
      </c>
      <c r="P12" s="31">
        <v>0</v>
      </c>
      <c r="R12" s="31">
        <v>5546910107</v>
      </c>
      <c r="T12" s="31">
        <v>6746910107</v>
      </c>
      <c r="V12" s="58">
        <v>4.4999999999999998E-2</v>
      </c>
    </row>
    <row r="13" spans="2:28" x14ac:dyDescent="0.55000000000000004">
      <c r="B13" s="4" t="s">
        <v>122</v>
      </c>
      <c r="D13" s="31">
        <v>0</v>
      </c>
      <c r="F13" s="31">
        <v>0</v>
      </c>
      <c r="H13" s="31">
        <v>0</v>
      </c>
      <c r="J13" s="31">
        <v>0</v>
      </c>
      <c r="L13" s="58">
        <v>0</v>
      </c>
      <c r="N13" s="31">
        <v>0</v>
      </c>
      <c r="P13" s="31">
        <v>0</v>
      </c>
      <c r="R13" s="31">
        <v>6219951078</v>
      </c>
      <c r="T13" s="31">
        <v>6219951078</v>
      </c>
      <c r="V13" s="58">
        <v>4.1500000000000002E-2</v>
      </c>
    </row>
    <row r="14" spans="2:28" x14ac:dyDescent="0.55000000000000004">
      <c r="B14" s="4" t="s">
        <v>90</v>
      </c>
      <c r="D14" s="31">
        <v>0</v>
      </c>
      <c r="F14" s="31">
        <v>0</v>
      </c>
      <c r="H14" s="31">
        <v>0</v>
      </c>
      <c r="J14" s="31">
        <v>0</v>
      </c>
      <c r="L14" s="58">
        <v>0</v>
      </c>
      <c r="N14" s="31">
        <v>1563861789</v>
      </c>
      <c r="P14" s="31">
        <v>0</v>
      </c>
      <c r="R14" s="31">
        <v>4188778773</v>
      </c>
      <c r="T14" s="31">
        <v>5752640562</v>
      </c>
      <c r="V14" s="58">
        <v>3.8399999999999997E-2</v>
      </c>
    </row>
    <row r="15" spans="2:28" x14ac:dyDescent="0.55000000000000004">
      <c r="B15" s="4" t="s">
        <v>17</v>
      </c>
      <c r="D15" s="31">
        <v>0</v>
      </c>
      <c r="F15" s="31">
        <v>-595498814</v>
      </c>
      <c r="H15" s="31">
        <v>0</v>
      </c>
      <c r="J15" s="31">
        <v>-595498814</v>
      </c>
      <c r="L15" s="58">
        <v>0.56040000000000001</v>
      </c>
      <c r="N15" s="31">
        <v>0</v>
      </c>
      <c r="P15" s="31">
        <v>3560817754</v>
      </c>
      <c r="R15" s="31">
        <v>1097633032</v>
      </c>
      <c r="T15" s="31">
        <v>4658450786</v>
      </c>
      <c r="V15" s="58">
        <v>3.1099999999999999E-2</v>
      </c>
    </row>
    <row r="16" spans="2:28" x14ac:dyDescent="0.55000000000000004">
      <c r="B16" s="4" t="s">
        <v>19</v>
      </c>
      <c r="D16" s="31">
        <v>0</v>
      </c>
      <c r="F16" s="31">
        <v>-1395380392</v>
      </c>
      <c r="H16" s="31">
        <v>0</v>
      </c>
      <c r="J16" s="31">
        <v>-1395380392</v>
      </c>
      <c r="L16" s="58">
        <v>1.3129999999999999</v>
      </c>
      <c r="N16" s="31">
        <v>0</v>
      </c>
      <c r="P16" s="31">
        <v>2239850520</v>
      </c>
      <c r="R16" s="31">
        <v>1781057693</v>
      </c>
      <c r="T16" s="31">
        <v>4020908213</v>
      </c>
      <c r="V16" s="58">
        <v>2.6800000000000001E-2</v>
      </c>
    </row>
    <row r="17" spans="2:22" x14ac:dyDescent="0.55000000000000004">
      <c r="B17" s="4" t="s">
        <v>111</v>
      </c>
      <c r="D17" s="31">
        <v>0</v>
      </c>
      <c r="F17" s="31">
        <v>0</v>
      </c>
      <c r="H17" s="31">
        <v>0</v>
      </c>
      <c r="J17" s="31">
        <v>0</v>
      </c>
      <c r="L17" s="58">
        <v>0</v>
      </c>
      <c r="N17" s="31">
        <v>0</v>
      </c>
      <c r="P17" s="31">
        <v>0</v>
      </c>
      <c r="R17" s="31">
        <v>3847461827</v>
      </c>
      <c r="T17" s="31">
        <v>3847461827</v>
      </c>
      <c r="V17" s="58">
        <v>2.5700000000000001E-2</v>
      </c>
    </row>
    <row r="18" spans="2:22" x14ac:dyDescent="0.55000000000000004">
      <c r="B18" s="4" t="s">
        <v>123</v>
      </c>
      <c r="D18" s="31">
        <v>0</v>
      </c>
      <c r="F18" s="31">
        <v>0</v>
      </c>
      <c r="H18" s="31">
        <v>0</v>
      </c>
      <c r="J18" s="31">
        <v>0</v>
      </c>
      <c r="L18" s="58">
        <v>0</v>
      </c>
      <c r="N18" s="31">
        <v>0</v>
      </c>
      <c r="P18" s="31">
        <v>0</v>
      </c>
      <c r="R18" s="31">
        <v>3392008172</v>
      </c>
      <c r="T18" s="31">
        <v>3392008172</v>
      </c>
      <c r="V18" s="58">
        <v>2.2599999999999999E-2</v>
      </c>
    </row>
    <row r="19" spans="2:22" x14ac:dyDescent="0.55000000000000004">
      <c r="B19" s="4" t="s">
        <v>124</v>
      </c>
      <c r="D19" s="31">
        <v>0</v>
      </c>
      <c r="F19" s="31">
        <v>0</v>
      </c>
      <c r="H19" s="31">
        <v>0</v>
      </c>
      <c r="J19" s="31">
        <v>0</v>
      </c>
      <c r="L19" s="58">
        <v>0</v>
      </c>
      <c r="N19" s="31">
        <v>0</v>
      </c>
      <c r="P19" s="31">
        <v>0</v>
      </c>
      <c r="R19" s="31">
        <v>3125036831</v>
      </c>
      <c r="T19" s="31">
        <v>3125036831</v>
      </c>
      <c r="V19" s="58">
        <v>2.0899999999999998E-2</v>
      </c>
    </row>
    <row r="20" spans="2:22" x14ac:dyDescent="0.55000000000000004">
      <c r="B20" s="4" t="s">
        <v>117</v>
      </c>
      <c r="D20" s="31">
        <v>0</v>
      </c>
      <c r="F20" s="31">
        <v>0</v>
      </c>
      <c r="H20" s="31">
        <v>0</v>
      </c>
      <c r="J20" s="31">
        <v>0</v>
      </c>
      <c r="L20" s="58">
        <v>0</v>
      </c>
      <c r="N20" s="31">
        <v>0</v>
      </c>
      <c r="P20" s="31">
        <v>0</v>
      </c>
      <c r="R20" s="31">
        <v>2742561275</v>
      </c>
      <c r="T20" s="31">
        <v>2742561275</v>
      </c>
      <c r="V20" s="58">
        <v>1.83E-2</v>
      </c>
    </row>
    <row r="21" spans="2:22" x14ac:dyDescent="0.55000000000000004">
      <c r="B21" s="4" t="s">
        <v>249</v>
      </c>
      <c r="D21" s="31">
        <v>0</v>
      </c>
      <c r="F21" s="31">
        <v>0</v>
      </c>
      <c r="H21" s="31">
        <v>0</v>
      </c>
      <c r="J21" s="31">
        <v>0</v>
      </c>
      <c r="L21" s="58">
        <v>0</v>
      </c>
      <c r="N21" s="31">
        <v>0</v>
      </c>
      <c r="P21" s="31">
        <v>0</v>
      </c>
      <c r="R21" s="31">
        <v>2546309223</v>
      </c>
      <c r="T21" s="31">
        <v>2546309223</v>
      </c>
      <c r="V21" s="58">
        <v>1.7000000000000001E-2</v>
      </c>
    </row>
    <row r="22" spans="2:22" x14ac:dyDescent="0.55000000000000004">
      <c r="B22" s="4" t="s">
        <v>83</v>
      </c>
      <c r="D22" s="31">
        <v>0</v>
      </c>
      <c r="F22" s="31">
        <v>0</v>
      </c>
      <c r="H22" s="31">
        <v>0</v>
      </c>
      <c r="J22" s="31">
        <v>0</v>
      </c>
      <c r="L22" s="58">
        <v>0</v>
      </c>
      <c r="N22" s="31">
        <v>360000000</v>
      </c>
      <c r="P22" s="31">
        <v>0</v>
      </c>
      <c r="R22" s="31">
        <v>1540386627</v>
      </c>
      <c r="T22" s="31">
        <v>1900386627</v>
      </c>
      <c r="V22" s="58">
        <v>1.2699999999999999E-2</v>
      </c>
    </row>
    <row r="23" spans="2:22" x14ac:dyDescent="0.55000000000000004">
      <c r="B23" s="4" t="s">
        <v>114</v>
      </c>
      <c r="D23" s="31">
        <v>0</v>
      </c>
      <c r="F23" s="31">
        <v>0</v>
      </c>
      <c r="H23" s="31">
        <v>0</v>
      </c>
      <c r="J23" s="31">
        <v>0</v>
      </c>
      <c r="L23" s="58">
        <v>0</v>
      </c>
      <c r="N23" s="31">
        <v>0</v>
      </c>
      <c r="P23" s="31">
        <v>0</v>
      </c>
      <c r="R23" s="31">
        <v>1716033554</v>
      </c>
      <c r="T23" s="31">
        <v>1716033554</v>
      </c>
      <c r="V23" s="58">
        <v>1.15E-2</v>
      </c>
    </row>
    <row r="24" spans="2:22" x14ac:dyDescent="0.55000000000000004">
      <c r="B24" s="4" t="s">
        <v>119</v>
      </c>
      <c r="D24" s="31">
        <v>0</v>
      </c>
      <c r="F24" s="31">
        <v>0</v>
      </c>
      <c r="H24" s="31">
        <v>0</v>
      </c>
      <c r="J24" s="31">
        <v>0</v>
      </c>
      <c r="L24" s="58">
        <v>0</v>
      </c>
      <c r="N24" s="31">
        <v>0</v>
      </c>
      <c r="P24" s="31">
        <v>0</v>
      </c>
      <c r="R24" s="31">
        <v>1506845985</v>
      </c>
      <c r="T24" s="31">
        <v>1506845985</v>
      </c>
      <c r="V24" s="58">
        <v>1.01E-2</v>
      </c>
    </row>
    <row r="25" spans="2:22" x14ac:dyDescent="0.55000000000000004">
      <c r="B25" s="4" t="s">
        <v>85</v>
      </c>
      <c r="D25" s="31">
        <v>0</v>
      </c>
      <c r="F25" s="31">
        <v>0</v>
      </c>
      <c r="H25" s="31">
        <v>0</v>
      </c>
      <c r="J25" s="31">
        <v>0</v>
      </c>
      <c r="L25" s="58">
        <v>0</v>
      </c>
      <c r="N25" s="31">
        <v>1252662722</v>
      </c>
      <c r="P25" s="31">
        <v>0</v>
      </c>
      <c r="R25" s="31">
        <v>208920617</v>
      </c>
      <c r="T25" s="31">
        <v>1461583339</v>
      </c>
      <c r="V25" s="58">
        <v>9.7999999999999997E-3</v>
      </c>
    </row>
    <row r="26" spans="2:22" x14ac:dyDescent="0.55000000000000004">
      <c r="B26" s="4" t="s">
        <v>120</v>
      </c>
      <c r="D26" s="31">
        <v>0</v>
      </c>
      <c r="F26" s="31">
        <v>0</v>
      </c>
      <c r="H26" s="31">
        <v>0</v>
      </c>
      <c r="J26" s="31">
        <v>0</v>
      </c>
      <c r="L26" s="58">
        <v>0</v>
      </c>
      <c r="N26" s="31">
        <v>0</v>
      </c>
      <c r="P26" s="31">
        <v>0</v>
      </c>
      <c r="R26" s="31">
        <v>1254268105</v>
      </c>
      <c r="T26" s="31">
        <v>1254268105</v>
      </c>
      <c r="V26" s="58">
        <v>8.3999999999999995E-3</v>
      </c>
    </row>
    <row r="27" spans="2:22" x14ac:dyDescent="0.55000000000000004">
      <c r="B27" s="4" t="s">
        <v>118</v>
      </c>
      <c r="D27" s="31">
        <v>0</v>
      </c>
      <c r="F27" s="31">
        <v>0</v>
      </c>
      <c r="H27" s="31">
        <v>0</v>
      </c>
      <c r="J27" s="31">
        <v>0</v>
      </c>
      <c r="L27" s="58">
        <v>0</v>
      </c>
      <c r="N27" s="31">
        <v>0</v>
      </c>
      <c r="P27" s="31">
        <v>0</v>
      </c>
      <c r="R27" s="31">
        <v>1206041211</v>
      </c>
      <c r="T27" s="31">
        <v>1206041211</v>
      </c>
      <c r="V27" s="58">
        <v>8.0000000000000002E-3</v>
      </c>
    </row>
    <row r="28" spans="2:22" x14ac:dyDescent="0.55000000000000004">
      <c r="B28" s="4" t="s">
        <v>29</v>
      </c>
      <c r="D28" s="31">
        <v>0</v>
      </c>
      <c r="F28" s="31">
        <v>923620364</v>
      </c>
      <c r="H28" s="31">
        <v>0</v>
      </c>
      <c r="J28" s="31">
        <v>923620364</v>
      </c>
      <c r="L28" s="58">
        <v>-0.86909999999999998</v>
      </c>
      <c r="N28" s="31">
        <v>0</v>
      </c>
      <c r="P28" s="31">
        <v>1156846662</v>
      </c>
      <c r="R28" s="31">
        <v>0</v>
      </c>
      <c r="T28" s="31">
        <v>1156846662</v>
      </c>
      <c r="V28" s="58">
        <v>7.7000000000000002E-3</v>
      </c>
    </row>
    <row r="29" spans="2:22" x14ac:dyDescent="0.55000000000000004">
      <c r="B29" s="4" t="s">
        <v>103</v>
      </c>
      <c r="D29" s="31">
        <v>0</v>
      </c>
      <c r="F29" s="31">
        <v>0</v>
      </c>
      <c r="H29" s="31">
        <v>0</v>
      </c>
      <c r="J29" s="31">
        <v>0</v>
      </c>
      <c r="L29" s="58">
        <v>0</v>
      </c>
      <c r="N29" s="31">
        <v>189000000</v>
      </c>
      <c r="P29" s="31">
        <v>0</v>
      </c>
      <c r="R29" s="31">
        <v>800686603</v>
      </c>
      <c r="T29" s="31">
        <v>989686603</v>
      </c>
      <c r="V29" s="58">
        <v>6.6E-3</v>
      </c>
    </row>
    <row r="30" spans="2:22" x14ac:dyDescent="0.55000000000000004">
      <c r="B30" s="4" t="s">
        <v>129</v>
      </c>
      <c r="D30" s="31">
        <v>0</v>
      </c>
      <c r="F30" s="31">
        <v>0</v>
      </c>
      <c r="H30" s="31">
        <v>0</v>
      </c>
      <c r="J30" s="31">
        <v>0</v>
      </c>
      <c r="L30" s="58">
        <v>0</v>
      </c>
      <c r="N30" s="31">
        <v>0</v>
      </c>
      <c r="P30" s="31">
        <v>0</v>
      </c>
      <c r="R30" s="31">
        <v>795806198</v>
      </c>
      <c r="T30" s="31">
        <v>795806198</v>
      </c>
      <c r="V30" s="58">
        <v>5.3E-3</v>
      </c>
    </row>
    <row r="31" spans="2:22" x14ac:dyDescent="0.55000000000000004">
      <c r="B31" s="4" t="s">
        <v>121</v>
      </c>
      <c r="D31" s="31">
        <v>0</v>
      </c>
      <c r="F31" s="31">
        <v>0</v>
      </c>
      <c r="H31" s="31">
        <v>0</v>
      </c>
      <c r="J31" s="31">
        <v>0</v>
      </c>
      <c r="L31" s="58">
        <v>0</v>
      </c>
      <c r="N31" s="31">
        <v>0</v>
      </c>
      <c r="P31" s="31">
        <v>0</v>
      </c>
      <c r="R31" s="31">
        <v>793802692</v>
      </c>
      <c r="T31" s="31">
        <v>793802692</v>
      </c>
      <c r="V31" s="58">
        <v>5.3E-3</v>
      </c>
    </row>
    <row r="32" spans="2:22" x14ac:dyDescent="0.55000000000000004">
      <c r="B32" s="4" t="s">
        <v>244</v>
      </c>
      <c r="D32" s="31">
        <v>0</v>
      </c>
      <c r="F32" s="31">
        <v>0</v>
      </c>
      <c r="H32" s="31">
        <v>0</v>
      </c>
      <c r="J32" s="31">
        <v>0</v>
      </c>
      <c r="L32" s="58">
        <v>0</v>
      </c>
      <c r="N32" s="31">
        <v>0</v>
      </c>
      <c r="P32" s="31">
        <v>0</v>
      </c>
      <c r="R32" s="31">
        <v>660070730</v>
      </c>
      <c r="T32" s="31">
        <v>660070730</v>
      </c>
      <c r="V32" s="58">
        <v>4.4000000000000003E-3</v>
      </c>
    </row>
    <row r="33" spans="2:22" x14ac:dyDescent="0.55000000000000004">
      <c r="B33" s="4" t="s">
        <v>96</v>
      </c>
      <c r="D33" s="31">
        <v>0</v>
      </c>
      <c r="F33" s="31">
        <v>-288672120</v>
      </c>
      <c r="H33" s="31">
        <v>0</v>
      </c>
      <c r="J33" s="31">
        <v>-288672120</v>
      </c>
      <c r="L33" s="58">
        <v>0.27160000000000001</v>
      </c>
      <c r="N33" s="31">
        <v>640000000</v>
      </c>
      <c r="P33" s="31">
        <v>-158400540</v>
      </c>
      <c r="R33" s="31">
        <v>115310150</v>
      </c>
      <c r="T33" s="31">
        <v>596909610</v>
      </c>
      <c r="V33" s="58">
        <v>4.0000000000000001E-3</v>
      </c>
    </row>
    <row r="34" spans="2:22" x14ac:dyDescent="0.55000000000000004">
      <c r="B34" s="4" t="s">
        <v>116</v>
      </c>
      <c r="D34" s="31">
        <v>0</v>
      </c>
      <c r="F34" s="31">
        <v>0</v>
      </c>
      <c r="H34" s="31">
        <v>0</v>
      </c>
      <c r="J34" s="31">
        <v>0</v>
      </c>
      <c r="L34" s="58">
        <v>0</v>
      </c>
      <c r="N34" s="31">
        <v>0</v>
      </c>
      <c r="P34" s="31">
        <v>0</v>
      </c>
      <c r="R34" s="31">
        <v>434968606</v>
      </c>
      <c r="T34" s="31">
        <v>434968606</v>
      </c>
      <c r="V34" s="58">
        <v>2.8999999999999998E-3</v>
      </c>
    </row>
    <row r="35" spans="2:22" x14ac:dyDescent="0.55000000000000004">
      <c r="B35" s="4" t="s">
        <v>126</v>
      </c>
      <c r="D35" s="31">
        <v>0</v>
      </c>
      <c r="F35" s="31">
        <v>0</v>
      </c>
      <c r="H35" s="31">
        <v>0</v>
      </c>
      <c r="J35" s="31">
        <v>0</v>
      </c>
      <c r="L35" s="58">
        <v>0</v>
      </c>
      <c r="N35" s="31">
        <v>0</v>
      </c>
      <c r="P35" s="31">
        <v>0</v>
      </c>
      <c r="R35" s="31">
        <v>140377739</v>
      </c>
      <c r="T35" s="31">
        <v>140377739</v>
      </c>
      <c r="V35" s="58">
        <v>8.9999999999999998E-4</v>
      </c>
    </row>
    <row r="36" spans="2:22" x14ac:dyDescent="0.55000000000000004">
      <c r="B36" s="4" t="s">
        <v>26</v>
      </c>
      <c r="D36" s="31">
        <v>0</v>
      </c>
      <c r="F36" s="31">
        <v>135226565</v>
      </c>
      <c r="H36" s="31">
        <v>122164024</v>
      </c>
      <c r="J36" s="31">
        <v>257390589</v>
      </c>
      <c r="L36" s="58">
        <v>-0.2422</v>
      </c>
      <c r="N36" s="31">
        <v>0</v>
      </c>
      <c r="P36" s="31">
        <v>0</v>
      </c>
      <c r="R36" s="31">
        <v>122164024</v>
      </c>
      <c r="T36" s="31">
        <v>122164024</v>
      </c>
      <c r="V36" s="58">
        <v>8.0000000000000004E-4</v>
      </c>
    </row>
    <row r="37" spans="2:22" ht="42" x14ac:dyDescent="0.55000000000000004">
      <c r="B37" s="4" t="s">
        <v>246</v>
      </c>
      <c r="D37" s="31">
        <v>0</v>
      </c>
      <c r="F37" s="31">
        <v>0</v>
      </c>
      <c r="H37" s="31">
        <v>0</v>
      </c>
      <c r="J37" s="31">
        <v>0</v>
      </c>
      <c r="L37" s="58">
        <v>0</v>
      </c>
      <c r="N37" s="31">
        <v>0</v>
      </c>
      <c r="P37" s="31">
        <v>0</v>
      </c>
      <c r="R37" s="31">
        <v>68732624</v>
      </c>
      <c r="T37" s="31">
        <v>68732624</v>
      </c>
      <c r="V37" s="58">
        <v>5.0000000000000001E-4</v>
      </c>
    </row>
    <row r="38" spans="2:22" x14ac:dyDescent="0.55000000000000004">
      <c r="B38" s="4" t="s">
        <v>113</v>
      </c>
      <c r="D38" s="31">
        <v>0</v>
      </c>
      <c r="F38" s="31">
        <v>0</v>
      </c>
      <c r="H38" s="31">
        <v>0</v>
      </c>
      <c r="J38" s="31">
        <v>0</v>
      </c>
      <c r="L38" s="58">
        <v>0</v>
      </c>
      <c r="N38" s="31">
        <v>0</v>
      </c>
      <c r="P38" s="31">
        <v>0</v>
      </c>
      <c r="R38" s="31">
        <v>25786538</v>
      </c>
      <c r="T38" s="31">
        <v>25786538</v>
      </c>
      <c r="V38" s="58">
        <v>2.0000000000000001E-4</v>
      </c>
    </row>
    <row r="39" spans="2:22" x14ac:dyDescent="0.55000000000000004">
      <c r="B39" s="4" t="s">
        <v>23</v>
      </c>
      <c r="D39" s="31">
        <v>0</v>
      </c>
      <c r="F39" s="31">
        <v>20674891</v>
      </c>
      <c r="H39" s="31">
        <v>0</v>
      </c>
      <c r="J39" s="31">
        <v>20674891</v>
      </c>
      <c r="L39" s="58">
        <v>-1.95E-2</v>
      </c>
      <c r="N39" s="31">
        <v>0</v>
      </c>
      <c r="P39" s="31">
        <v>20674891</v>
      </c>
      <c r="R39" s="31">
        <v>0</v>
      </c>
      <c r="T39" s="31">
        <v>20674891</v>
      </c>
      <c r="V39" s="58">
        <v>1E-4</v>
      </c>
    </row>
    <row r="40" spans="2:22" x14ac:dyDescent="0.55000000000000004">
      <c r="B40" s="4" t="s">
        <v>250</v>
      </c>
      <c r="D40" s="31">
        <v>0</v>
      </c>
      <c r="F40" s="31">
        <v>0</v>
      </c>
      <c r="H40" s="31">
        <v>0</v>
      </c>
      <c r="J40" s="31">
        <v>0</v>
      </c>
      <c r="L40" s="58">
        <v>0</v>
      </c>
      <c r="N40" s="31">
        <v>0</v>
      </c>
      <c r="P40" s="31">
        <v>0</v>
      </c>
      <c r="R40" s="31">
        <v>1091956</v>
      </c>
      <c r="T40" s="31">
        <v>1091956</v>
      </c>
      <c r="V40" s="58">
        <v>0</v>
      </c>
    </row>
    <row r="41" spans="2:22" x14ac:dyDescent="0.55000000000000004">
      <c r="B41" s="4" t="s">
        <v>243</v>
      </c>
      <c r="D41" s="31">
        <v>0</v>
      </c>
      <c r="F41" s="31">
        <v>0</v>
      </c>
      <c r="H41" s="31">
        <v>0</v>
      </c>
      <c r="J41" s="31">
        <v>0</v>
      </c>
      <c r="L41" s="58">
        <v>0</v>
      </c>
      <c r="N41" s="31">
        <v>0</v>
      </c>
      <c r="P41" s="31">
        <v>0</v>
      </c>
      <c r="R41" s="31">
        <v>451684</v>
      </c>
      <c r="T41" s="31">
        <v>451684</v>
      </c>
      <c r="V41" s="58">
        <v>0</v>
      </c>
    </row>
    <row r="42" spans="2:22" x14ac:dyDescent="0.55000000000000004">
      <c r="B42" s="4" t="s">
        <v>247</v>
      </c>
      <c r="D42" s="31">
        <v>0</v>
      </c>
      <c r="F42" s="31">
        <v>0</v>
      </c>
      <c r="H42" s="31">
        <v>0</v>
      </c>
      <c r="J42" s="31">
        <v>0</v>
      </c>
      <c r="L42" s="58">
        <v>0</v>
      </c>
      <c r="N42" s="31">
        <v>0</v>
      </c>
      <c r="P42" s="31">
        <v>0</v>
      </c>
      <c r="R42" s="31">
        <v>-2591635</v>
      </c>
      <c r="T42" s="31">
        <v>-2591635</v>
      </c>
      <c r="V42" s="58">
        <v>0</v>
      </c>
    </row>
    <row r="43" spans="2:22" x14ac:dyDescent="0.55000000000000004">
      <c r="B43" s="4" t="s">
        <v>248</v>
      </c>
      <c r="D43" s="31">
        <v>0</v>
      </c>
      <c r="F43" s="31">
        <v>0</v>
      </c>
      <c r="H43" s="31">
        <v>0</v>
      </c>
      <c r="J43" s="31">
        <v>0</v>
      </c>
      <c r="L43" s="58">
        <v>0</v>
      </c>
      <c r="N43" s="31">
        <v>0</v>
      </c>
      <c r="P43" s="31">
        <v>0</v>
      </c>
      <c r="R43" s="31">
        <v>-48609027</v>
      </c>
      <c r="T43" s="31">
        <v>-48609027</v>
      </c>
      <c r="V43" s="58">
        <v>-2.9999999999999997E-4</v>
      </c>
    </row>
    <row r="44" spans="2:22" x14ac:dyDescent="0.55000000000000004">
      <c r="B44" s="4" t="s">
        <v>112</v>
      </c>
      <c r="D44" s="31">
        <v>0</v>
      </c>
      <c r="F44" s="31">
        <v>0</v>
      </c>
      <c r="H44" s="31">
        <v>0</v>
      </c>
      <c r="J44" s="31">
        <v>0</v>
      </c>
      <c r="L44" s="58">
        <v>0</v>
      </c>
      <c r="N44" s="31">
        <v>70000000</v>
      </c>
      <c r="P44" s="31">
        <v>0</v>
      </c>
      <c r="R44" s="31">
        <v>-153662672</v>
      </c>
      <c r="T44" s="31">
        <v>-83662672</v>
      </c>
      <c r="V44" s="58">
        <v>-5.9999999999999995E-4</v>
      </c>
    </row>
    <row r="45" spans="2:22" x14ac:dyDescent="0.55000000000000004">
      <c r="B45" s="4" t="s">
        <v>87</v>
      </c>
      <c r="D45" s="31">
        <v>0</v>
      </c>
      <c r="F45" s="31">
        <v>238921419</v>
      </c>
      <c r="H45" s="31">
        <v>0</v>
      </c>
      <c r="J45" s="31">
        <v>238921419</v>
      </c>
      <c r="L45" s="58">
        <v>-0.2248</v>
      </c>
      <c r="N45" s="31">
        <v>272000000</v>
      </c>
      <c r="P45" s="31">
        <v>-1407865809</v>
      </c>
      <c r="R45" s="31">
        <v>1025562044</v>
      </c>
      <c r="T45" s="31">
        <v>-110303765</v>
      </c>
      <c r="V45" s="58">
        <v>-6.9999999999999999E-4</v>
      </c>
    </row>
    <row r="46" spans="2:22" x14ac:dyDescent="0.55000000000000004">
      <c r="B46" s="4" t="s">
        <v>245</v>
      </c>
      <c r="D46" s="31">
        <v>0</v>
      </c>
      <c r="F46" s="31">
        <v>0</v>
      </c>
      <c r="H46" s="31">
        <v>0</v>
      </c>
      <c r="J46" s="31">
        <v>0</v>
      </c>
      <c r="L46" s="58">
        <v>0</v>
      </c>
      <c r="N46" s="31">
        <v>0</v>
      </c>
      <c r="P46" s="31">
        <v>0</v>
      </c>
      <c r="R46" s="31">
        <v>-113202269</v>
      </c>
      <c r="T46" s="31">
        <v>-113202269</v>
      </c>
      <c r="V46" s="58">
        <v>-8.0000000000000004E-4</v>
      </c>
    </row>
    <row r="47" spans="2:22" x14ac:dyDescent="0.55000000000000004">
      <c r="B47" s="4" t="s">
        <v>22</v>
      </c>
      <c r="D47" s="31">
        <v>0</v>
      </c>
      <c r="F47" s="31">
        <v>-155547480</v>
      </c>
      <c r="H47" s="31">
        <v>0</v>
      </c>
      <c r="J47" s="31">
        <v>-155547480</v>
      </c>
      <c r="L47" s="58">
        <v>0.1464</v>
      </c>
      <c r="N47" s="31">
        <v>0</v>
      </c>
      <c r="P47" s="31">
        <v>-155547480</v>
      </c>
      <c r="R47" s="31">
        <v>0</v>
      </c>
      <c r="T47" s="31">
        <v>-155547480</v>
      </c>
      <c r="V47" s="58">
        <v>-1E-3</v>
      </c>
    </row>
    <row r="48" spans="2:22" x14ac:dyDescent="0.55000000000000004">
      <c r="B48" s="4" t="s">
        <v>105</v>
      </c>
      <c r="D48" s="31">
        <v>0</v>
      </c>
      <c r="F48" s="31">
        <v>0</v>
      </c>
      <c r="H48" s="31">
        <v>0</v>
      </c>
      <c r="J48" s="31">
        <v>0</v>
      </c>
      <c r="L48" s="58">
        <v>0</v>
      </c>
      <c r="N48" s="31">
        <v>0</v>
      </c>
      <c r="P48" s="31">
        <v>0</v>
      </c>
      <c r="R48" s="31">
        <v>-177722131</v>
      </c>
      <c r="T48" s="31">
        <v>-177722131</v>
      </c>
      <c r="V48" s="58">
        <v>-1.1999999999999999E-3</v>
      </c>
    </row>
    <row r="49" spans="2:22" x14ac:dyDescent="0.55000000000000004">
      <c r="B49" s="4" t="s">
        <v>127</v>
      </c>
      <c r="D49" s="31">
        <v>0</v>
      </c>
      <c r="F49" s="31">
        <v>0</v>
      </c>
      <c r="H49" s="31">
        <v>0</v>
      </c>
      <c r="J49" s="31">
        <v>0</v>
      </c>
      <c r="L49" s="58">
        <v>0</v>
      </c>
      <c r="N49" s="31">
        <v>0</v>
      </c>
      <c r="P49" s="31">
        <v>0</v>
      </c>
      <c r="R49" s="31">
        <v>-225173737</v>
      </c>
      <c r="T49" s="31">
        <v>-225173737</v>
      </c>
      <c r="V49" s="58">
        <v>-1.5E-3</v>
      </c>
    </row>
    <row r="50" spans="2:22" x14ac:dyDescent="0.55000000000000004">
      <c r="B50" s="4" t="s">
        <v>16</v>
      </c>
      <c r="D50" s="31">
        <v>0</v>
      </c>
      <c r="F50" s="31">
        <v>997503051</v>
      </c>
      <c r="H50" s="31">
        <v>0</v>
      </c>
      <c r="J50" s="31">
        <v>997503051</v>
      </c>
      <c r="L50" s="58">
        <v>-0.93859999999999999</v>
      </c>
      <c r="N50" s="31">
        <v>240144183</v>
      </c>
      <c r="P50" s="31">
        <v>-506595956</v>
      </c>
      <c r="R50" s="31">
        <v>0</v>
      </c>
      <c r="T50" s="31">
        <v>-266451773</v>
      </c>
      <c r="V50" s="58">
        <v>-1.8E-3</v>
      </c>
    </row>
    <row r="51" spans="2:22" x14ac:dyDescent="0.55000000000000004">
      <c r="B51" s="4" t="s">
        <v>125</v>
      </c>
      <c r="D51" s="31">
        <v>0</v>
      </c>
      <c r="F51" s="31">
        <v>-176547206</v>
      </c>
      <c r="H51" s="31">
        <v>0</v>
      </c>
      <c r="J51" s="31">
        <v>-176547206</v>
      </c>
      <c r="L51" s="58">
        <v>0.1661</v>
      </c>
      <c r="N51" s="31">
        <v>0</v>
      </c>
      <c r="P51" s="31">
        <v>-359019252</v>
      </c>
      <c r="R51" s="31">
        <v>0</v>
      </c>
      <c r="T51" s="31">
        <v>-359019252</v>
      </c>
      <c r="V51" s="58">
        <v>-2.3999999999999998E-3</v>
      </c>
    </row>
    <row r="52" spans="2:22" x14ac:dyDescent="0.55000000000000004">
      <c r="B52" s="4" t="s">
        <v>130</v>
      </c>
      <c r="D52" s="31">
        <v>0</v>
      </c>
      <c r="F52" s="31">
        <v>-98212140</v>
      </c>
      <c r="H52" s="31">
        <v>0</v>
      </c>
      <c r="J52" s="31">
        <v>-98212140</v>
      </c>
      <c r="L52" s="58">
        <v>9.2399999999999996E-2</v>
      </c>
      <c r="N52" s="31">
        <v>10450000</v>
      </c>
      <c r="P52" s="31">
        <v>-638820507</v>
      </c>
      <c r="R52" s="31">
        <v>-91766477</v>
      </c>
      <c r="T52" s="31">
        <v>-720136984</v>
      </c>
      <c r="V52" s="58">
        <v>-4.7999999999999996E-3</v>
      </c>
    </row>
    <row r="53" spans="2:22" x14ac:dyDescent="0.55000000000000004">
      <c r="B53" s="4" t="s">
        <v>98</v>
      </c>
      <c r="D53" s="31">
        <v>0</v>
      </c>
      <c r="F53" s="31">
        <v>0</v>
      </c>
      <c r="H53" s="31">
        <v>0</v>
      </c>
      <c r="J53" s="31">
        <v>0</v>
      </c>
      <c r="L53" s="58">
        <v>0</v>
      </c>
      <c r="N53" s="31">
        <v>0</v>
      </c>
      <c r="P53" s="31">
        <v>0</v>
      </c>
      <c r="R53" s="31">
        <v>-747167873</v>
      </c>
      <c r="T53" s="31">
        <v>-747167873</v>
      </c>
      <c r="V53" s="58">
        <v>-5.0000000000000001E-3</v>
      </c>
    </row>
    <row r="54" spans="2:22" x14ac:dyDescent="0.55000000000000004">
      <c r="B54" s="4" t="s">
        <v>99</v>
      </c>
      <c r="D54" s="31">
        <v>0</v>
      </c>
      <c r="F54" s="31">
        <v>-108106552</v>
      </c>
      <c r="H54" s="31">
        <v>0</v>
      </c>
      <c r="J54" s="31">
        <v>-108106552</v>
      </c>
      <c r="L54" s="58">
        <v>0.1017</v>
      </c>
      <c r="N54" s="31">
        <v>125400000</v>
      </c>
      <c r="P54" s="31">
        <v>-1038900852</v>
      </c>
      <c r="R54" s="31">
        <v>-75001334</v>
      </c>
      <c r="T54" s="31">
        <v>-988502186</v>
      </c>
      <c r="V54" s="58">
        <v>-6.6E-3</v>
      </c>
    </row>
    <row r="55" spans="2:22" x14ac:dyDescent="0.55000000000000004">
      <c r="B55" s="4" t="s">
        <v>115</v>
      </c>
      <c r="D55" s="31">
        <v>0</v>
      </c>
      <c r="F55" s="31">
        <v>0</v>
      </c>
      <c r="H55" s="31">
        <v>0</v>
      </c>
      <c r="J55" s="31">
        <v>0</v>
      </c>
      <c r="L55" s="58">
        <v>0</v>
      </c>
      <c r="N55" s="31">
        <v>0</v>
      </c>
      <c r="P55" s="31">
        <v>0</v>
      </c>
      <c r="R55" s="31">
        <v>-1102898326</v>
      </c>
      <c r="T55" s="31">
        <v>-1102898326</v>
      </c>
      <c r="V55" s="58">
        <v>-7.4000000000000003E-3</v>
      </c>
    </row>
    <row r="56" spans="2:22" x14ac:dyDescent="0.55000000000000004">
      <c r="B56" s="4" t="s">
        <v>24</v>
      </c>
      <c r="D56" s="31">
        <v>0</v>
      </c>
      <c r="F56" s="31">
        <v>-1326299760</v>
      </c>
      <c r="H56" s="31">
        <v>0</v>
      </c>
      <c r="J56" s="31">
        <v>-1326299760</v>
      </c>
      <c r="L56" s="58">
        <v>1.248</v>
      </c>
      <c r="N56" s="31">
        <v>0</v>
      </c>
      <c r="P56" s="31">
        <v>-1781644984</v>
      </c>
      <c r="R56" s="31">
        <v>0</v>
      </c>
      <c r="T56" s="31">
        <v>-1781644984</v>
      </c>
      <c r="V56" s="58">
        <v>-1.1900000000000001E-2</v>
      </c>
    </row>
    <row r="57" spans="2:22" x14ac:dyDescent="0.55000000000000004">
      <c r="B57" s="4" t="s">
        <v>20</v>
      </c>
      <c r="D57" s="31">
        <v>0</v>
      </c>
      <c r="F57" s="31">
        <v>-33002460</v>
      </c>
      <c r="H57" s="31">
        <v>0</v>
      </c>
      <c r="J57" s="31">
        <v>-33002460</v>
      </c>
      <c r="L57" s="58">
        <v>3.1099999999999999E-2</v>
      </c>
      <c r="N57" s="31">
        <v>0</v>
      </c>
      <c r="P57" s="31">
        <v>-1786970404</v>
      </c>
      <c r="R57" s="31">
        <v>0</v>
      </c>
      <c r="T57" s="31">
        <v>-1786970404</v>
      </c>
      <c r="V57" s="58">
        <v>-1.1900000000000001E-2</v>
      </c>
    </row>
    <row r="58" spans="2:22" x14ac:dyDescent="0.55000000000000004">
      <c r="B58" s="4" t="s">
        <v>27</v>
      </c>
      <c r="D58" s="31">
        <v>0</v>
      </c>
      <c r="F58" s="31">
        <v>-2593433586</v>
      </c>
      <c r="H58" s="31">
        <v>0</v>
      </c>
      <c r="J58" s="31">
        <v>-2593433586</v>
      </c>
      <c r="L58" s="58">
        <v>2.4403999999999999</v>
      </c>
      <c r="N58" s="31">
        <v>644000000</v>
      </c>
      <c r="P58" s="31">
        <v>-2796989407</v>
      </c>
      <c r="R58" s="31">
        <v>0</v>
      </c>
      <c r="T58" s="31">
        <v>-2152989407</v>
      </c>
      <c r="V58" s="58">
        <v>-1.44E-2</v>
      </c>
    </row>
    <row r="59" spans="2:22" x14ac:dyDescent="0.55000000000000004">
      <c r="B59" s="4" t="s">
        <v>30</v>
      </c>
      <c r="D59" s="31">
        <v>0</v>
      </c>
      <c r="F59" s="31">
        <v>0</v>
      </c>
      <c r="H59" s="31">
        <v>0</v>
      </c>
      <c r="J59" s="31">
        <v>0</v>
      </c>
      <c r="L59" s="58">
        <v>0</v>
      </c>
      <c r="N59" s="31">
        <v>0</v>
      </c>
      <c r="P59" s="31">
        <v>0</v>
      </c>
      <c r="R59" s="31">
        <v>-2224958401</v>
      </c>
      <c r="T59" s="31">
        <v>-2224958401</v>
      </c>
      <c r="V59" s="58">
        <v>-1.4800000000000001E-2</v>
      </c>
    </row>
    <row r="60" spans="2:22" x14ac:dyDescent="0.55000000000000004">
      <c r="B60" s="4" t="s">
        <v>21</v>
      </c>
      <c r="D60" s="31">
        <v>0</v>
      </c>
      <c r="F60" s="31">
        <v>-700618400</v>
      </c>
      <c r="H60" s="31">
        <v>0</v>
      </c>
      <c r="J60" s="31">
        <v>-700618400</v>
      </c>
      <c r="L60" s="58">
        <v>0.6593</v>
      </c>
      <c r="N60" s="31">
        <v>0</v>
      </c>
      <c r="P60" s="31">
        <v>-2371407340</v>
      </c>
      <c r="R60" s="31">
        <v>0</v>
      </c>
      <c r="T60" s="31">
        <v>-2371407340</v>
      </c>
      <c r="V60" s="58">
        <v>-1.5800000000000002E-2</v>
      </c>
    </row>
    <row r="61" spans="2:22" x14ac:dyDescent="0.55000000000000004">
      <c r="B61" s="4" t="s">
        <v>18</v>
      </c>
      <c r="D61" s="31">
        <v>0</v>
      </c>
      <c r="F61" s="31">
        <v>-1011943227</v>
      </c>
      <c r="H61" s="31">
        <v>0</v>
      </c>
      <c r="J61" s="31">
        <v>-1011943227</v>
      </c>
      <c r="L61" s="58">
        <v>0.95220000000000005</v>
      </c>
      <c r="N61" s="31">
        <v>270000000</v>
      </c>
      <c r="P61" s="31">
        <v>-2893770591</v>
      </c>
      <c r="R61" s="31">
        <v>0</v>
      </c>
      <c r="T61" s="31">
        <v>-2623770591</v>
      </c>
      <c r="V61" s="58">
        <v>-1.7500000000000002E-2</v>
      </c>
    </row>
    <row r="62" spans="2:22" x14ac:dyDescent="0.55000000000000004">
      <c r="B62" s="4" t="s">
        <v>28</v>
      </c>
      <c r="D62" s="31">
        <v>0</v>
      </c>
      <c r="F62" s="31">
        <v>-1416117586</v>
      </c>
      <c r="H62" s="31">
        <v>0</v>
      </c>
      <c r="J62" s="31">
        <v>-1416117586</v>
      </c>
      <c r="L62" s="58">
        <v>1.3325</v>
      </c>
      <c r="N62" s="31">
        <v>0</v>
      </c>
      <c r="P62" s="31">
        <v>-2981391338</v>
      </c>
      <c r="R62" s="31">
        <v>0</v>
      </c>
      <c r="T62" s="31">
        <v>-2981391338</v>
      </c>
      <c r="V62" s="58">
        <v>-1.9900000000000001E-2</v>
      </c>
    </row>
    <row r="63" spans="2:22" x14ac:dyDescent="0.55000000000000004">
      <c r="B63" s="4" t="s">
        <v>128</v>
      </c>
      <c r="D63" s="31">
        <v>0</v>
      </c>
      <c r="F63" s="31">
        <v>0</v>
      </c>
      <c r="H63" s="31">
        <v>0</v>
      </c>
      <c r="J63" s="31">
        <v>0</v>
      </c>
      <c r="L63" s="58">
        <v>0</v>
      </c>
      <c r="N63" s="31">
        <v>0</v>
      </c>
      <c r="P63" s="31">
        <v>0</v>
      </c>
      <c r="R63" s="31">
        <v>-4156497042</v>
      </c>
      <c r="T63" s="31">
        <v>-4156497042</v>
      </c>
      <c r="V63" s="58">
        <v>-2.7699999999999999E-2</v>
      </c>
    </row>
    <row r="64" spans="2:22" x14ac:dyDescent="0.55000000000000004">
      <c r="B64" s="4" t="s">
        <v>92</v>
      </c>
      <c r="D64" s="31">
        <v>0</v>
      </c>
      <c r="F64" s="31">
        <v>-624163995</v>
      </c>
      <c r="H64" s="31">
        <v>0</v>
      </c>
      <c r="J64" s="31">
        <v>-624163995</v>
      </c>
      <c r="L64" s="58">
        <v>0.58730000000000004</v>
      </c>
      <c r="N64" s="31">
        <v>99900000</v>
      </c>
      <c r="P64" s="31">
        <v>-3061896106</v>
      </c>
      <c r="R64" s="31">
        <v>-1853050460</v>
      </c>
      <c r="T64" s="31">
        <v>-4815046566</v>
      </c>
      <c r="V64" s="58">
        <v>-3.2099999999999997E-2</v>
      </c>
    </row>
    <row r="65" spans="2:22" x14ac:dyDescent="0.55000000000000004">
      <c r="B65" s="4" t="s">
        <v>14</v>
      </c>
      <c r="D65" s="31">
        <v>0</v>
      </c>
      <c r="F65" s="31">
        <v>-930430800</v>
      </c>
      <c r="H65" s="31">
        <v>0</v>
      </c>
      <c r="J65" s="31">
        <v>-930430800</v>
      </c>
      <c r="L65" s="58">
        <v>0.87549999999999994</v>
      </c>
      <c r="N65" s="31">
        <v>770000000</v>
      </c>
      <c r="P65" s="31">
        <v>-2644838125</v>
      </c>
      <c r="R65" s="31">
        <v>-3110141771</v>
      </c>
      <c r="T65" s="31">
        <v>-4984979896</v>
      </c>
      <c r="V65" s="58">
        <v>-3.3300000000000003E-2</v>
      </c>
    </row>
    <row r="66" spans="2:22" x14ac:dyDescent="0.55000000000000004">
      <c r="B66" s="4" t="s">
        <v>242</v>
      </c>
      <c r="D66" s="31">
        <v>0</v>
      </c>
      <c r="F66" s="31">
        <v>0</v>
      </c>
      <c r="H66" s="31">
        <v>0</v>
      </c>
      <c r="J66" s="31">
        <v>0</v>
      </c>
      <c r="L66" s="58">
        <v>0</v>
      </c>
      <c r="N66" s="31">
        <v>0</v>
      </c>
      <c r="P66" s="31">
        <v>0</v>
      </c>
      <c r="R66" s="31">
        <v>-6561214735</v>
      </c>
      <c r="T66" s="31">
        <v>-6561214735</v>
      </c>
      <c r="V66" s="58">
        <v>-4.3799999999999999E-2</v>
      </c>
    </row>
    <row r="67" spans="2:22" ht="42.75" thickBot="1" x14ac:dyDescent="0.6">
      <c r="B67" s="55" t="s">
        <v>147</v>
      </c>
      <c r="D67" s="57">
        <f>SUM(D10:D66)</f>
        <v>0</v>
      </c>
      <c r="F67" s="57">
        <f>SUM(F10:F66)</f>
        <v>-15099518397</v>
      </c>
      <c r="H67" s="57">
        <f>SUM(H10:H66)</f>
        <v>6402487649</v>
      </c>
      <c r="J67" s="57">
        <f>SUM(J10:J66)</f>
        <v>-8697030748</v>
      </c>
      <c r="L67" s="59">
        <f>SUM(L10:L66)</f>
        <v>8.1837</v>
      </c>
      <c r="N67" s="57">
        <f>SUM(N10:N66)</f>
        <v>10807418694</v>
      </c>
      <c r="P67" s="57">
        <f>SUM(P10:P66)</f>
        <v>-12053744481</v>
      </c>
      <c r="R67" s="57">
        <f>SUM(R10:R66)</f>
        <v>32359193796</v>
      </c>
      <c r="T67" s="57">
        <f>SUM(T10:T66)</f>
        <v>31112868009</v>
      </c>
      <c r="V67" s="59">
        <f>SUM(V10:V66)</f>
        <v>0.20779999999999987</v>
      </c>
    </row>
    <row r="68" spans="2:22" ht="21.75" thickTop="1" x14ac:dyDescent="0.55000000000000004"/>
    <row r="69" spans="2:22" ht="30" x14ac:dyDescent="0.75">
      <c r="L69" s="74">
        <v>10</v>
      </c>
    </row>
  </sheetData>
  <sortState xmlns:xlrd2="http://schemas.microsoft.com/office/spreadsheetml/2017/richdata2" ref="B10:V66">
    <sortCondition descending="1" ref="T10:T66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25" right="0.25" top="0.75" bottom="0.75" header="0.3" footer="0.3"/>
  <pageSetup paperSize="9" scale="46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8"/>
  <sheetViews>
    <sheetView rightToLeft="1" zoomScale="85" zoomScaleNormal="85" workbookViewId="0">
      <selection activeCell="T28" sqref="A2:T28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1.28515625" style="2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96" t="s">
        <v>164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2:28" ht="30" x14ac:dyDescent="0.55000000000000004">
      <c r="B3" s="96" t="s">
        <v>67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2:28" ht="30" x14ac:dyDescent="0.55000000000000004">
      <c r="B4" s="96" t="s">
        <v>1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</row>
    <row r="6" spans="2:28" ht="30" x14ac:dyDescent="0.55000000000000004">
      <c r="B6" s="14" t="s">
        <v>270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9" customFormat="1" ht="24" x14ac:dyDescent="0.6">
      <c r="B7" s="127" t="s">
        <v>2</v>
      </c>
      <c r="D7" s="125" t="s">
        <v>77</v>
      </c>
      <c r="E7" s="125" t="s">
        <v>77</v>
      </c>
      <c r="F7" s="125" t="s">
        <v>77</v>
      </c>
      <c r="G7" s="125" t="s">
        <v>77</v>
      </c>
      <c r="H7" s="125" t="s">
        <v>77</v>
      </c>
      <c r="J7" s="125" t="s">
        <v>69</v>
      </c>
      <c r="K7" s="125" t="s">
        <v>69</v>
      </c>
      <c r="L7" s="125" t="s">
        <v>69</v>
      </c>
      <c r="M7" s="125" t="s">
        <v>69</v>
      </c>
      <c r="N7" s="125" t="s">
        <v>69</v>
      </c>
      <c r="P7" s="125" t="s">
        <v>70</v>
      </c>
      <c r="Q7" s="125" t="s">
        <v>70</v>
      </c>
      <c r="R7" s="125" t="s">
        <v>70</v>
      </c>
      <c r="S7" s="125" t="s">
        <v>70</v>
      </c>
      <c r="T7" s="125" t="s">
        <v>70</v>
      </c>
    </row>
    <row r="8" spans="2:28" s="49" customFormat="1" ht="56.25" customHeight="1" x14ac:dyDescent="0.6">
      <c r="B8" s="127" t="s">
        <v>2</v>
      </c>
      <c r="D8" s="124" t="s">
        <v>78</v>
      </c>
      <c r="E8" s="75"/>
      <c r="F8" s="124" t="s">
        <v>79</v>
      </c>
      <c r="G8" s="75"/>
      <c r="H8" s="124" t="s">
        <v>80</v>
      </c>
      <c r="J8" s="124" t="s">
        <v>81</v>
      </c>
      <c r="K8" s="75"/>
      <c r="L8" s="124" t="s">
        <v>74</v>
      </c>
      <c r="M8" s="75"/>
      <c r="N8" s="124" t="s">
        <v>82</v>
      </c>
      <c r="P8" s="124" t="s">
        <v>81</v>
      </c>
      <c r="Q8" s="75"/>
      <c r="R8" s="124" t="s">
        <v>74</v>
      </c>
      <c r="S8" s="75"/>
      <c r="T8" s="124" t="s">
        <v>82</v>
      </c>
    </row>
    <row r="9" spans="2:28" s="4" customFormat="1" x14ac:dyDescent="0.55000000000000004">
      <c r="B9" s="54" t="s">
        <v>83</v>
      </c>
      <c r="D9" s="54" t="s">
        <v>84</v>
      </c>
      <c r="F9" s="62">
        <v>80000</v>
      </c>
      <c r="H9" s="62">
        <v>4500</v>
      </c>
      <c r="J9" s="62">
        <v>0</v>
      </c>
      <c r="L9" s="62">
        <v>0</v>
      </c>
      <c r="N9" s="62">
        <v>0</v>
      </c>
      <c r="P9" s="62">
        <v>360000000</v>
      </c>
      <c r="R9" s="62">
        <v>0</v>
      </c>
      <c r="T9" s="62">
        <v>360000000</v>
      </c>
    </row>
    <row r="10" spans="2:28" s="4" customFormat="1" x14ac:dyDescent="0.55000000000000004">
      <c r="B10" s="4" t="s">
        <v>85</v>
      </c>
      <c r="D10" s="4" t="s">
        <v>86</v>
      </c>
      <c r="F10" s="31">
        <v>435000</v>
      </c>
      <c r="H10" s="31">
        <v>3000</v>
      </c>
      <c r="J10" s="31">
        <v>0</v>
      </c>
      <c r="L10" s="31">
        <v>0</v>
      </c>
      <c r="N10" s="31">
        <v>0</v>
      </c>
      <c r="P10" s="31">
        <v>1305000000</v>
      </c>
      <c r="R10" s="31">
        <v>52337278</v>
      </c>
      <c r="T10" s="31">
        <v>1252662722</v>
      </c>
    </row>
    <row r="11" spans="2:28" s="4" customFormat="1" x14ac:dyDescent="0.55000000000000004">
      <c r="B11" s="4" t="s">
        <v>87</v>
      </c>
      <c r="D11" s="4" t="s">
        <v>88</v>
      </c>
      <c r="F11" s="31">
        <v>320000</v>
      </c>
      <c r="H11" s="31">
        <v>850</v>
      </c>
      <c r="J11" s="31">
        <v>0</v>
      </c>
      <c r="L11" s="31">
        <v>0</v>
      </c>
      <c r="N11" s="31">
        <v>0</v>
      </c>
      <c r="P11" s="31">
        <v>272000000</v>
      </c>
      <c r="R11" s="31">
        <v>0</v>
      </c>
      <c r="T11" s="31">
        <v>272000000</v>
      </c>
    </row>
    <row r="12" spans="2:28" s="4" customFormat="1" x14ac:dyDescent="0.55000000000000004">
      <c r="B12" s="4" t="s">
        <v>112</v>
      </c>
      <c r="D12" s="4" t="s">
        <v>100</v>
      </c>
      <c r="F12" s="31">
        <v>250000</v>
      </c>
      <c r="H12" s="31">
        <v>280</v>
      </c>
      <c r="J12" s="31">
        <v>0</v>
      </c>
      <c r="L12" s="31">
        <v>0</v>
      </c>
      <c r="N12" s="31">
        <v>0</v>
      </c>
      <c r="P12" s="31">
        <v>70000000</v>
      </c>
      <c r="R12" s="31">
        <v>0</v>
      </c>
      <c r="T12" s="31">
        <v>70000000</v>
      </c>
    </row>
    <row r="13" spans="2:28" s="4" customFormat="1" x14ac:dyDescent="0.55000000000000004">
      <c r="B13" s="4" t="s">
        <v>18</v>
      </c>
      <c r="D13" s="4" t="s">
        <v>89</v>
      </c>
      <c r="F13" s="31">
        <v>450000</v>
      </c>
      <c r="H13" s="31">
        <v>600</v>
      </c>
      <c r="J13" s="31">
        <v>0</v>
      </c>
      <c r="L13" s="31">
        <v>0</v>
      </c>
      <c r="N13" s="31">
        <v>0</v>
      </c>
      <c r="P13" s="31">
        <v>270000000</v>
      </c>
      <c r="R13" s="31">
        <v>0</v>
      </c>
      <c r="T13" s="31">
        <v>270000000</v>
      </c>
    </row>
    <row r="14" spans="2:28" s="4" customFormat="1" x14ac:dyDescent="0.55000000000000004">
      <c r="B14" s="4" t="s">
        <v>90</v>
      </c>
      <c r="D14" s="4" t="s">
        <v>91</v>
      </c>
      <c r="F14" s="31">
        <v>340000</v>
      </c>
      <c r="H14" s="31">
        <v>4650</v>
      </c>
      <c r="J14" s="31">
        <v>0</v>
      </c>
      <c r="L14" s="31">
        <v>0</v>
      </c>
      <c r="N14" s="31">
        <v>0</v>
      </c>
      <c r="P14" s="31">
        <v>1581000000</v>
      </c>
      <c r="R14" s="31">
        <v>17138211</v>
      </c>
      <c r="T14" s="31">
        <v>1563861789</v>
      </c>
    </row>
    <row r="15" spans="2:28" s="4" customFormat="1" x14ac:dyDescent="0.55000000000000004">
      <c r="B15" s="4" t="s">
        <v>92</v>
      </c>
      <c r="D15" s="4" t="s">
        <v>93</v>
      </c>
      <c r="F15" s="31">
        <v>740000</v>
      </c>
      <c r="H15" s="31">
        <v>135</v>
      </c>
      <c r="J15" s="31">
        <v>0</v>
      </c>
      <c r="L15" s="31">
        <v>0</v>
      </c>
      <c r="N15" s="31">
        <v>0</v>
      </c>
      <c r="P15" s="31">
        <v>99900000</v>
      </c>
      <c r="R15" s="31">
        <v>0</v>
      </c>
      <c r="T15" s="31">
        <v>99900000</v>
      </c>
    </row>
    <row r="16" spans="2:28" s="4" customFormat="1" x14ac:dyDescent="0.55000000000000004">
      <c r="B16" s="4" t="s">
        <v>16</v>
      </c>
      <c r="D16" s="4" t="s">
        <v>94</v>
      </c>
      <c r="F16" s="31">
        <v>539502</v>
      </c>
      <c r="H16" s="31">
        <v>500</v>
      </c>
      <c r="J16" s="31">
        <v>0</v>
      </c>
      <c r="L16" s="31">
        <v>0</v>
      </c>
      <c r="N16" s="31">
        <v>0</v>
      </c>
      <c r="P16" s="31">
        <v>269751000</v>
      </c>
      <c r="R16" s="31">
        <v>29606817</v>
      </c>
      <c r="T16" s="31">
        <v>240144183</v>
      </c>
    </row>
    <row r="17" spans="2:20" s="4" customFormat="1" x14ac:dyDescent="0.55000000000000004">
      <c r="B17" s="4" t="s">
        <v>27</v>
      </c>
      <c r="D17" s="4" t="s">
        <v>95</v>
      </c>
      <c r="F17" s="31">
        <v>1610000</v>
      </c>
      <c r="H17" s="31">
        <v>400</v>
      </c>
      <c r="J17" s="31">
        <v>0</v>
      </c>
      <c r="L17" s="31">
        <v>0</v>
      </c>
      <c r="N17" s="31">
        <v>0</v>
      </c>
      <c r="P17" s="31">
        <v>644000000</v>
      </c>
      <c r="R17" s="31">
        <v>0</v>
      </c>
      <c r="T17" s="31">
        <v>644000000</v>
      </c>
    </row>
    <row r="18" spans="2:20" s="4" customFormat="1" x14ac:dyDescent="0.55000000000000004">
      <c r="B18" s="4" t="s">
        <v>96</v>
      </c>
      <c r="D18" s="4" t="s">
        <v>97</v>
      </c>
      <c r="F18" s="31">
        <v>800000</v>
      </c>
      <c r="H18" s="31">
        <v>800</v>
      </c>
      <c r="J18" s="31">
        <v>0</v>
      </c>
      <c r="L18" s="31">
        <v>0</v>
      </c>
      <c r="N18" s="31">
        <v>0</v>
      </c>
      <c r="P18" s="31">
        <v>640000000</v>
      </c>
      <c r="R18" s="31">
        <v>0</v>
      </c>
      <c r="T18" s="31">
        <v>640000000</v>
      </c>
    </row>
    <row r="19" spans="2:20" s="4" customFormat="1" x14ac:dyDescent="0.55000000000000004">
      <c r="B19" s="4" t="s">
        <v>99</v>
      </c>
      <c r="D19" s="4" t="s">
        <v>100</v>
      </c>
      <c r="F19" s="31">
        <v>1900000</v>
      </c>
      <c r="H19" s="31">
        <v>66</v>
      </c>
      <c r="J19" s="31">
        <v>0</v>
      </c>
      <c r="L19" s="31">
        <v>0</v>
      </c>
      <c r="N19" s="31">
        <v>0</v>
      </c>
      <c r="P19" s="31">
        <v>125400000</v>
      </c>
      <c r="R19" s="31">
        <v>0</v>
      </c>
      <c r="T19" s="31">
        <v>125400000</v>
      </c>
    </row>
    <row r="20" spans="2:20" s="4" customFormat="1" x14ac:dyDescent="0.55000000000000004">
      <c r="B20" s="4" t="s">
        <v>130</v>
      </c>
      <c r="D20" s="4" t="s">
        <v>100</v>
      </c>
      <c r="F20" s="31">
        <v>950000</v>
      </c>
      <c r="H20" s="31">
        <v>11</v>
      </c>
      <c r="J20" s="31">
        <v>0</v>
      </c>
      <c r="L20" s="31">
        <v>0</v>
      </c>
      <c r="N20" s="31">
        <v>0</v>
      </c>
      <c r="P20" s="31">
        <v>10450000</v>
      </c>
      <c r="R20" s="31">
        <v>0</v>
      </c>
      <c r="T20" s="31">
        <v>10450000</v>
      </c>
    </row>
    <row r="21" spans="2:20" s="4" customFormat="1" x14ac:dyDescent="0.55000000000000004">
      <c r="B21" s="4" t="s">
        <v>14</v>
      </c>
      <c r="D21" s="4" t="s">
        <v>101</v>
      </c>
      <c r="F21" s="31">
        <v>200000</v>
      </c>
      <c r="H21" s="31">
        <v>3850</v>
      </c>
      <c r="J21" s="31">
        <v>0</v>
      </c>
      <c r="L21" s="31">
        <v>0</v>
      </c>
      <c r="N21" s="31">
        <v>0</v>
      </c>
      <c r="P21" s="31">
        <v>770000000</v>
      </c>
      <c r="R21" s="31">
        <v>0</v>
      </c>
      <c r="T21" s="31">
        <v>770000000</v>
      </c>
    </row>
    <row r="22" spans="2:20" s="4" customFormat="1" x14ac:dyDescent="0.55000000000000004">
      <c r="B22" s="4" t="s">
        <v>15</v>
      </c>
      <c r="D22" s="4" t="s">
        <v>102</v>
      </c>
      <c r="F22" s="31">
        <v>120000</v>
      </c>
      <c r="H22" s="31">
        <v>10000</v>
      </c>
      <c r="J22" s="31">
        <v>0</v>
      </c>
      <c r="L22" s="31">
        <v>0</v>
      </c>
      <c r="N22" s="31">
        <v>0</v>
      </c>
      <c r="P22" s="31">
        <v>1200000000</v>
      </c>
      <c r="R22" s="31">
        <v>0</v>
      </c>
      <c r="T22" s="31">
        <v>1200000000</v>
      </c>
    </row>
    <row r="23" spans="2:20" s="4" customFormat="1" ht="25.5" customHeight="1" x14ac:dyDescent="0.55000000000000004">
      <c r="B23" s="4" t="s">
        <v>103</v>
      </c>
      <c r="D23" s="4" t="s">
        <v>104</v>
      </c>
      <c r="F23" s="31">
        <v>300000</v>
      </c>
      <c r="H23" s="31">
        <v>630</v>
      </c>
      <c r="J23" s="31">
        <v>0</v>
      </c>
      <c r="L23" s="31">
        <v>0</v>
      </c>
      <c r="N23" s="31">
        <v>0</v>
      </c>
      <c r="P23" s="31">
        <v>189000000</v>
      </c>
      <c r="R23" s="31">
        <v>0</v>
      </c>
      <c r="T23" s="31">
        <v>189000000</v>
      </c>
    </row>
    <row r="24" spans="2:20" s="4" customFormat="1" x14ac:dyDescent="0.55000000000000004">
      <c r="B24" s="4" t="s">
        <v>105</v>
      </c>
      <c r="D24" s="4" t="s">
        <v>106</v>
      </c>
      <c r="F24" s="31">
        <v>310000</v>
      </c>
      <c r="H24" s="31">
        <v>10000</v>
      </c>
      <c r="J24" s="31">
        <v>0</v>
      </c>
      <c r="L24" s="31">
        <v>0</v>
      </c>
      <c r="N24" s="31">
        <v>0</v>
      </c>
      <c r="P24" s="31">
        <v>3100000000</v>
      </c>
      <c r="R24" s="31">
        <v>0</v>
      </c>
      <c r="T24" s="31">
        <v>3100000000</v>
      </c>
    </row>
    <row r="25" spans="2:20" s="4" customFormat="1" x14ac:dyDescent="0.55000000000000004"/>
    <row r="26" spans="2:20" ht="21.75" thickBot="1" x14ac:dyDescent="0.6">
      <c r="B26" s="126" t="s">
        <v>147</v>
      </c>
      <c r="C26" s="126"/>
      <c r="D26" s="126"/>
      <c r="E26" s="126"/>
      <c r="F26" s="126"/>
      <c r="G26" s="126"/>
      <c r="H26" s="126"/>
      <c r="J26" s="10">
        <f>SUM(J9:J25)</f>
        <v>0</v>
      </c>
      <c r="L26" s="10">
        <f>SUM(L9:L25)</f>
        <v>0</v>
      </c>
      <c r="N26" s="10">
        <f>SUM(N9:N25)</f>
        <v>0</v>
      </c>
      <c r="P26" s="10">
        <f>SUM(P9:P25)</f>
        <v>10906501000</v>
      </c>
      <c r="R26" s="10">
        <f>SUM(R9:R25)</f>
        <v>99082306</v>
      </c>
      <c r="T26" s="10">
        <f>SUM(T9:T25)</f>
        <v>10807418694</v>
      </c>
    </row>
    <row r="27" spans="2:20" ht="21.75" thickTop="1" x14ac:dyDescent="0.55000000000000004"/>
    <row r="28" spans="2:20" ht="30" x14ac:dyDescent="0.75">
      <c r="J28" s="68">
        <v>11</v>
      </c>
    </row>
  </sheetData>
  <sortState xmlns:xlrd2="http://schemas.microsoft.com/office/spreadsheetml/2017/richdata2" ref="D9:T24">
    <sortCondition descending="1" ref="T9:T24"/>
  </sortState>
  <mergeCells count="17">
    <mergeCell ref="B26:H26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D7:H7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47"/>
  <sheetViews>
    <sheetView rightToLeft="1" topLeftCell="A25" workbookViewId="0">
      <selection activeCell="A2" sqref="A2:R47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98" t="s">
        <v>164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2:28" ht="30" x14ac:dyDescent="0.55000000000000004">
      <c r="B3" s="98" t="s">
        <v>67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2:28" ht="30" x14ac:dyDescent="0.55000000000000004">
      <c r="B4" s="98" t="s">
        <v>1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5" spans="2:28" ht="61.5" customHeight="1" x14ac:dyDescent="0.55000000000000004"/>
    <row r="6" spans="2:28" s="2" customFormat="1" ht="30" x14ac:dyDescent="0.55000000000000004">
      <c r="B6" s="14" t="s">
        <v>271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97" t="s">
        <v>2</v>
      </c>
      <c r="D8" s="98" t="s">
        <v>69</v>
      </c>
      <c r="E8" s="98" t="s">
        <v>69</v>
      </c>
      <c r="F8" s="98" t="s">
        <v>69</v>
      </c>
      <c r="G8" s="98" t="s">
        <v>69</v>
      </c>
      <c r="H8" s="98" t="s">
        <v>69</v>
      </c>
      <c r="I8" s="98" t="s">
        <v>69</v>
      </c>
      <c r="J8" s="98" t="s">
        <v>69</v>
      </c>
      <c r="L8" s="98" t="s">
        <v>70</v>
      </c>
      <c r="M8" s="98" t="s">
        <v>70</v>
      </c>
      <c r="N8" s="98" t="s">
        <v>70</v>
      </c>
      <c r="O8" s="98" t="s">
        <v>70</v>
      </c>
      <c r="P8" s="98" t="s">
        <v>70</v>
      </c>
      <c r="Q8" s="98" t="s">
        <v>70</v>
      </c>
      <c r="R8" s="98" t="s">
        <v>70</v>
      </c>
    </row>
    <row r="9" spans="2:28" ht="57" customHeight="1" x14ac:dyDescent="0.65">
      <c r="B9" s="97" t="s">
        <v>2</v>
      </c>
      <c r="D9" s="101" t="s">
        <v>6</v>
      </c>
      <c r="E9" s="63"/>
      <c r="F9" s="101" t="s">
        <v>107</v>
      </c>
      <c r="G9" s="63"/>
      <c r="H9" s="101" t="s">
        <v>108</v>
      </c>
      <c r="I9" s="63"/>
      <c r="J9" s="101" t="s">
        <v>109</v>
      </c>
      <c r="K9" s="48"/>
      <c r="L9" s="101" t="s">
        <v>6</v>
      </c>
      <c r="M9" s="63"/>
      <c r="N9" s="101" t="s">
        <v>107</v>
      </c>
      <c r="O9" s="63"/>
      <c r="P9" s="101" t="s">
        <v>108</v>
      </c>
      <c r="Q9" s="63"/>
      <c r="R9" s="101" t="s">
        <v>109</v>
      </c>
    </row>
    <row r="10" spans="2:28" ht="21.75" customHeight="1" x14ac:dyDescent="0.55000000000000004">
      <c r="B10" s="54" t="s">
        <v>17</v>
      </c>
      <c r="D10" s="62">
        <v>325401</v>
      </c>
      <c r="F10" s="62">
        <v>6045881773</v>
      </c>
      <c r="H10" s="62">
        <v>6641380588</v>
      </c>
      <c r="J10" s="62">
        <v>-595498814</v>
      </c>
      <c r="L10" s="62">
        <v>325401</v>
      </c>
      <c r="N10" s="62">
        <v>6045881773</v>
      </c>
      <c r="P10" s="62">
        <v>2485064019</v>
      </c>
      <c r="R10" s="62">
        <v>3560817754</v>
      </c>
    </row>
    <row r="11" spans="2:28" ht="21.75" customHeight="1" x14ac:dyDescent="0.55000000000000004">
      <c r="B11" s="4" t="s">
        <v>25</v>
      </c>
      <c r="D11" s="31">
        <v>303736</v>
      </c>
      <c r="F11" s="31">
        <v>8956415057</v>
      </c>
      <c r="H11" s="31">
        <v>9856464722</v>
      </c>
      <c r="J11" s="31">
        <v>-900049664</v>
      </c>
      <c r="L11" s="31">
        <v>303736</v>
      </c>
      <c r="N11" s="31">
        <v>8956415057</v>
      </c>
      <c r="P11" s="31">
        <v>6171439384</v>
      </c>
      <c r="R11" s="31">
        <v>2784975673</v>
      </c>
    </row>
    <row r="12" spans="2:28" ht="21.75" customHeight="1" x14ac:dyDescent="0.55000000000000004">
      <c r="B12" s="4" t="s">
        <v>105</v>
      </c>
      <c r="D12" s="31">
        <v>141634</v>
      </c>
      <c r="F12" s="31">
        <v>12557174058</v>
      </c>
      <c r="H12" s="31">
        <v>13635543928</v>
      </c>
      <c r="J12" s="31">
        <v>-1078369869</v>
      </c>
      <c r="L12" s="31">
        <v>141634</v>
      </c>
      <c r="N12" s="31">
        <v>12557174058</v>
      </c>
      <c r="P12" s="31">
        <v>9790025348</v>
      </c>
      <c r="R12" s="31">
        <v>2767148710</v>
      </c>
    </row>
    <row r="13" spans="2:28" ht="21.75" customHeight="1" x14ac:dyDescent="0.55000000000000004">
      <c r="B13" s="4" t="s">
        <v>19</v>
      </c>
      <c r="D13" s="31">
        <v>1399534</v>
      </c>
      <c r="F13" s="31">
        <v>6908732833</v>
      </c>
      <c r="H13" s="31">
        <v>8304113226</v>
      </c>
      <c r="J13" s="31">
        <v>-1395380392</v>
      </c>
      <c r="L13" s="31">
        <v>1399534</v>
      </c>
      <c r="N13" s="31">
        <v>6908732833</v>
      </c>
      <c r="P13" s="31">
        <v>4668882313</v>
      </c>
      <c r="R13" s="31">
        <v>2239850520</v>
      </c>
    </row>
    <row r="14" spans="2:28" ht="21.75" customHeight="1" x14ac:dyDescent="0.55000000000000004">
      <c r="B14" s="4" t="s">
        <v>29</v>
      </c>
      <c r="D14" s="31">
        <v>1161436</v>
      </c>
      <c r="F14" s="31">
        <v>10921810811</v>
      </c>
      <c r="H14" s="31">
        <v>9998190447</v>
      </c>
      <c r="J14" s="31">
        <v>923620364</v>
      </c>
      <c r="L14" s="31">
        <v>1161436</v>
      </c>
      <c r="N14" s="31">
        <v>10921810811</v>
      </c>
      <c r="P14" s="31">
        <v>9764964149</v>
      </c>
      <c r="R14" s="31">
        <v>1156846662</v>
      </c>
    </row>
    <row r="15" spans="2:28" ht="21.75" customHeight="1" x14ac:dyDescent="0.55000000000000004">
      <c r="B15" s="4" t="s">
        <v>195</v>
      </c>
      <c r="D15" s="31">
        <v>10700</v>
      </c>
      <c r="F15" s="31">
        <v>10105131312</v>
      </c>
      <c r="H15" s="31">
        <v>10002686684</v>
      </c>
      <c r="J15" s="31">
        <v>102444628</v>
      </c>
      <c r="L15" s="31">
        <v>10700</v>
      </c>
      <c r="N15" s="31">
        <v>10105131312</v>
      </c>
      <c r="P15" s="31">
        <v>10006313314</v>
      </c>
      <c r="R15" s="31">
        <v>98817998</v>
      </c>
    </row>
    <row r="16" spans="2:28" ht="21.75" customHeight="1" x14ac:dyDescent="0.55000000000000004">
      <c r="B16" s="4" t="s">
        <v>186</v>
      </c>
      <c r="D16" s="31">
        <v>5000</v>
      </c>
      <c r="F16" s="31">
        <v>3576621619</v>
      </c>
      <c r="H16" s="31">
        <v>3569167971</v>
      </c>
      <c r="J16" s="31">
        <v>7453648</v>
      </c>
      <c r="L16" s="31">
        <v>5000</v>
      </c>
      <c r="N16" s="31">
        <v>3576621619</v>
      </c>
      <c r="P16" s="31">
        <v>3530639812</v>
      </c>
      <c r="R16" s="31">
        <v>45981807</v>
      </c>
    </row>
    <row r="17" spans="2:18" ht="21.75" customHeight="1" x14ac:dyDescent="0.55000000000000004">
      <c r="B17" s="4" t="s">
        <v>183</v>
      </c>
      <c r="D17" s="31">
        <v>5000</v>
      </c>
      <c r="F17" s="31">
        <v>3389345569</v>
      </c>
      <c r="H17" s="31">
        <v>3379017442</v>
      </c>
      <c r="J17" s="31">
        <v>10328127</v>
      </c>
      <c r="L17" s="31">
        <v>5000</v>
      </c>
      <c r="N17" s="31">
        <v>3389345569</v>
      </c>
      <c r="P17" s="31">
        <v>3368110358</v>
      </c>
      <c r="R17" s="31">
        <v>21235211</v>
      </c>
    </row>
    <row r="18" spans="2:18" ht="21.75" customHeight="1" x14ac:dyDescent="0.55000000000000004">
      <c r="B18" s="4" t="s">
        <v>23</v>
      </c>
      <c r="D18" s="31">
        <v>354847</v>
      </c>
      <c r="F18" s="31">
        <v>4606727724</v>
      </c>
      <c r="H18" s="31">
        <v>4586052833</v>
      </c>
      <c r="J18" s="31">
        <v>20674891</v>
      </c>
      <c r="L18" s="31">
        <v>354847</v>
      </c>
      <c r="N18" s="31">
        <v>4606727724</v>
      </c>
      <c r="P18" s="31">
        <v>4586052833</v>
      </c>
      <c r="R18" s="31">
        <v>20674891</v>
      </c>
    </row>
    <row r="19" spans="2:18" ht="21.75" customHeight="1" x14ac:dyDescent="0.55000000000000004">
      <c r="B19" s="4" t="s">
        <v>169</v>
      </c>
      <c r="D19" s="31">
        <v>12825</v>
      </c>
      <c r="F19" s="31">
        <v>8386427259</v>
      </c>
      <c r="H19" s="31">
        <v>8358307132</v>
      </c>
      <c r="J19" s="31">
        <v>28120127</v>
      </c>
      <c r="L19" s="31">
        <v>12825</v>
      </c>
      <c r="N19" s="31">
        <v>8386427259</v>
      </c>
      <c r="P19" s="31">
        <v>8382656569</v>
      </c>
      <c r="R19" s="31">
        <v>3770690</v>
      </c>
    </row>
    <row r="20" spans="2:18" ht="21.75" customHeight="1" x14ac:dyDescent="0.55000000000000004">
      <c r="B20" s="4" t="s">
        <v>15</v>
      </c>
      <c r="D20" s="31">
        <v>0</v>
      </c>
      <c r="F20" s="31">
        <v>0</v>
      </c>
      <c r="H20" s="31">
        <v>3983070636</v>
      </c>
      <c r="J20" s="31">
        <v>-3983070636</v>
      </c>
      <c r="L20" s="31">
        <v>0</v>
      </c>
      <c r="N20" s="31">
        <v>0</v>
      </c>
      <c r="P20" s="31">
        <v>0</v>
      </c>
      <c r="R20" s="31">
        <v>0</v>
      </c>
    </row>
    <row r="21" spans="2:18" ht="21.75" customHeight="1" x14ac:dyDescent="0.55000000000000004">
      <c r="B21" s="4" t="s">
        <v>26</v>
      </c>
      <c r="D21" s="31">
        <v>0</v>
      </c>
      <c r="F21" s="31">
        <v>0</v>
      </c>
      <c r="H21" s="31">
        <v>-135226565</v>
      </c>
      <c r="J21" s="31">
        <v>135226565</v>
      </c>
      <c r="L21" s="31">
        <v>0</v>
      </c>
      <c r="N21" s="31">
        <v>0</v>
      </c>
      <c r="P21" s="31">
        <v>0</v>
      </c>
      <c r="R21" s="31">
        <v>0</v>
      </c>
    </row>
    <row r="22" spans="2:18" ht="21.75" customHeight="1" x14ac:dyDescent="0.55000000000000004">
      <c r="B22" s="4" t="s">
        <v>181</v>
      </c>
      <c r="D22" s="31">
        <v>7800</v>
      </c>
      <c r="F22" s="31">
        <v>3959599592</v>
      </c>
      <c r="H22" s="31">
        <v>3989663142</v>
      </c>
      <c r="J22" s="31">
        <v>-30063549</v>
      </c>
      <c r="L22" s="31">
        <v>7800</v>
      </c>
      <c r="N22" s="31">
        <v>3959599592</v>
      </c>
      <c r="P22" s="31">
        <v>3980307293</v>
      </c>
      <c r="R22" s="31">
        <v>-20707700</v>
      </c>
    </row>
    <row r="23" spans="2:18" ht="21.75" customHeight="1" x14ac:dyDescent="0.55000000000000004">
      <c r="B23" s="4" t="s">
        <v>174</v>
      </c>
      <c r="D23" s="31">
        <v>7133</v>
      </c>
      <c r="F23" s="31">
        <v>3957805064</v>
      </c>
      <c r="H23" s="31">
        <v>3988378693</v>
      </c>
      <c r="J23" s="31">
        <v>-30573628</v>
      </c>
      <c r="L23" s="31">
        <v>7133</v>
      </c>
      <c r="N23" s="31">
        <v>3957805064</v>
      </c>
      <c r="P23" s="31">
        <v>3995203999</v>
      </c>
      <c r="R23" s="31">
        <v>-37398934</v>
      </c>
    </row>
    <row r="24" spans="2:18" ht="21.75" customHeight="1" x14ac:dyDescent="0.55000000000000004">
      <c r="B24" s="4" t="s">
        <v>22</v>
      </c>
      <c r="D24" s="31">
        <v>292720</v>
      </c>
      <c r="F24" s="31">
        <v>6753606714</v>
      </c>
      <c r="H24" s="31">
        <v>6909154195</v>
      </c>
      <c r="J24" s="31">
        <v>-155547480</v>
      </c>
      <c r="L24" s="31">
        <v>292720</v>
      </c>
      <c r="N24" s="31">
        <v>6753606714</v>
      </c>
      <c r="P24" s="31">
        <v>6909154195</v>
      </c>
      <c r="R24" s="31">
        <v>-155547480</v>
      </c>
    </row>
    <row r="25" spans="2:18" ht="21.75" customHeight="1" x14ac:dyDescent="0.55000000000000004">
      <c r="B25" s="4" t="s">
        <v>96</v>
      </c>
      <c r="D25" s="31">
        <v>1320000</v>
      </c>
      <c r="F25" s="31">
        <v>8253398340</v>
      </c>
      <c r="H25" s="31">
        <v>8542070460</v>
      </c>
      <c r="J25" s="31">
        <v>-288672120</v>
      </c>
      <c r="L25" s="31">
        <v>1320000</v>
      </c>
      <c r="N25" s="31">
        <v>8253398340</v>
      </c>
      <c r="P25" s="31">
        <v>8411798880</v>
      </c>
      <c r="R25" s="31">
        <v>-158400540</v>
      </c>
    </row>
    <row r="26" spans="2:18" ht="21.75" customHeight="1" x14ac:dyDescent="0.55000000000000004">
      <c r="B26" s="4" t="s">
        <v>172</v>
      </c>
      <c r="D26" s="31">
        <v>17120</v>
      </c>
      <c r="F26" s="31">
        <v>8760753105</v>
      </c>
      <c r="H26" s="31">
        <v>8877558810</v>
      </c>
      <c r="J26" s="31">
        <v>-116805704</v>
      </c>
      <c r="L26" s="31">
        <v>17120</v>
      </c>
      <c r="N26" s="31">
        <v>8760753105</v>
      </c>
      <c r="P26" s="31">
        <v>8994011684</v>
      </c>
      <c r="R26" s="31">
        <v>-233258578</v>
      </c>
    </row>
    <row r="27" spans="2:18" ht="21.75" customHeight="1" x14ac:dyDescent="0.55000000000000004">
      <c r="B27" s="4" t="s">
        <v>125</v>
      </c>
      <c r="D27" s="31">
        <v>199555</v>
      </c>
      <c r="F27" s="31">
        <v>4552537515</v>
      </c>
      <c r="H27" s="31">
        <v>4729084722</v>
      </c>
      <c r="J27" s="31">
        <v>-176547206</v>
      </c>
      <c r="L27" s="31">
        <v>199555</v>
      </c>
      <c r="N27" s="31">
        <v>4552537515</v>
      </c>
      <c r="P27" s="31">
        <v>4911556768</v>
      </c>
      <c r="R27" s="31">
        <v>-359019252</v>
      </c>
    </row>
    <row r="28" spans="2:18" ht="21.75" customHeight="1" x14ac:dyDescent="0.55000000000000004">
      <c r="B28" s="4" t="s">
        <v>179</v>
      </c>
      <c r="D28" s="31">
        <v>26050</v>
      </c>
      <c r="F28" s="31">
        <v>13580034222</v>
      </c>
      <c r="H28" s="31">
        <v>13728961124</v>
      </c>
      <c r="J28" s="31">
        <v>-148926901</v>
      </c>
      <c r="L28" s="31">
        <v>26050</v>
      </c>
      <c r="N28" s="31">
        <v>13580034222</v>
      </c>
      <c r="P28" s="31">
        <v>13976857838</v>
      </c>
      <c r="R28" s="31">
        <v>-396823615</v>
      </c>
    </row>
    <row r="29" spans="2:18" ht="21.75" customHeight="1" x14ac:dyDescent="0.55000000000000004">
      <c r="B29" s="45" t="s">
        <v>16</v>
      </c>
      <c r="D29" s="64">
        <v>539502</v>
      </c>
      <c r="F29" s="64">
        <v>10178821459</v>
      </c>
      <c r="H29" s="64">
        <v>9181318408</v>
      </c>
      <c r="J29" s="64">
        <v>997503051</v>
      </c>
      <c r="L29" s="64">
        <v>539502</v>
      </c>
      <c r="N29" s="64">
        <v>10178821459</v>
      </c>
      <c r="P29" s="64">
        <v>10685417416</v>
      </c>
      <c r="R29" s="64">
        <v>-506595956</v>
      </c>
    </row>
    <row r="30" spans="2:18" ht="21.75" customHeight="1" x14ac:dyDescent="0.55000000000000004">
      <c r="B30" s="4" t="s">
        <v>176</v>
      </c>
      <c r="D30" s="31">
        <v>45100</v>
      </c>
      <c r="F30" s="31">
        <v>24440671325</v>
      </c>
      <c r="H30" s="31">
        <v>24699227853</v>
      </c>
      <c r="J30" s="31">
        <v>-258556527</v>
      </c>
      <c r="L30" s="31">
        <v>45100</v>
      </c>
      <c r="N30" s="31">
        <v>24440671325</v>
      </c>
      <c r="P30" s="31">
        <v>25000371019</v>
      </c>
      <c r="R30" s="31">
        <v>-559699693</v>
      </c>
    </row>
    <row r="31" spans="2:18" ht="21.75" customHeight="1" x14ac:dyDescent="0.55000000000000004">
      <c r="B31" s="4" t="s">
        <v>130</v>
      </c>
      <c r="D31" s="31">
        <v>950000</v>
      </c>
      <c r="F31" s="31">
        <v>1624277700</v>
      </c>
      <c r="H31" s="31">
        <v>1722489840</v>
      </c>
      <c r="J31" s="31">
        <v>-98212140</v>
      </c>
      <c r="L31" s="31">
        <v>950000</v>
      </c>
      <c r="N31" s="31">
        <v>1624277700</v>
      </c>
      <c r="P31" s="31">
        <v>2263098207</v>
      </c>
      <c r="R31" s="31">
        <v>-638820507</v>
      </c>
    </row>
    <row r="32" spans="2:18" ht="21.75" customHeight="1" x14ac:dyDescent="0.55000000000000004">
      <c r="B32" s="4" t="s">
        <v>99</v>
      </c>
      <c r="D32" s="31">
        <v>1109731</v>
      </c>
      <c r="F32" s="31">
        <v>3259743537</v>
      </c>
      <c r="H32" s="31">
        <v>3367850090</v>
      </c>
      <c r="J32" s="31">
        <v>-108106552</v>
      </c>
      <c r="L32" s="31">
        <v>1109731</v>
      </c>
      <c r="N32" s="31">
        <v>3259743537</v>
      </c>
      <c r="P32" s="31">
        <v>4298644390</v>
      </c>
      <c r="R32" s="31">
        <v>-1038900852</v>
      </c>
    </row>
    <row r="33" spans="2:18" ht="21.75" customHeight="1" x14ac:dyDescent="0.55000000000000004">
      <c r="B33" s="4" t="s">
        <v>87</v>
      </c>
      <c r="D33" s="31">
        <v>558957</v>
      </c>
      <c r="F33" s="31">
        <v>8662290499</v>
      </c>
      <c r="H33" s="31">
        <v>8423369080</v>
      </c>
      <c r="J33" s="31">
        <v>238921419</v>
      </c>
      <c r="L33" s="31">
        <v>558957</v>
      </c>
      <c r="N33" s="31">
        <v>8662290499</v>
      </c>
      <c r="P33" s="31">
        <v>10070156309</v>
      </c>
      <c r="R33" s="31">
        <v>-1407865809</v>
      </c>
    </row>
    <row r="34" spans="2:18" ht="21.75" customHeight="1" x14ac:dyDescent="0.55000000000000004">
      <c r="B34" s="4" t="s">
        <v>24</v>
      </c>
      <c r="D34" s="31">
        <v>408024</v>
      </c>
      <c r="F34" s="31">
        <v>8002414154</v>
      </c>
      <c r="H34" s="31">
        <v>9328713915</v>
      </c>
      <c r="J34" s="31">
        <v>-1326299760</v>
      </c>
      <c r="L34" s="31">
        <v>408024</v>
      </c>
      <c r="N34" s="31">
        <v>8002414154</v>
      </c>
      <c r="P34" s="31">
        <v>9784059139</v>
      </c>
      <c r="R34" s="31">
        <v>-1781644984</v>
      </c>
    </row>
    <row r="35" spans="2:18" ht="21.75" customHeight="1" x14ac:dyDescent="0.55000000000000004">
      <c r="B35" s="4" t="s">
        <v>20</v>
      </c>
      <c r="D35" s="31">
        <v>1660000</v>
      </c>
      <c r="F35" s="31">
        <v>23646262590</v>
      </c>
      <c r="H35" s="31">
        <v>23679265050</v>
      </c>
      <c r="J35" s="31">
        <v>-33002460</v>
      </c>
      <c r="L35" s="31">
        <v>1660000</v>
      </c>
      <c r="N35" s="31">
        <v>23646262590</v>
      </c>
      <c r="P35" s="31">
        <v>25433232994</v>
      </c>
      <c r="R35" s="31">
        <v>-1786970404</v>
      </c>
    </row>
    <row r="36" spans="2:18" ht="21.75" customHeight="1" x14ac:dyDescent="0.55000000000000004">
      <c r="B36" s="4" t="s">
        <v>21</v>
      </c>
      <c r="D36" s="31">
        <v>3789312</v>
      </c>
      <c r="F36" s="31">
        <v>13044309250</v>
      </c>
      <c r="H36" s="31">
        <v>13744927651</v>
      </c>
      <c r="J36" s="31">
        <v>-700618400</v>
      </c>
      <c r="L36" s="31">
        <v>3789312</v>
      </c>
      <c r="N36" s="31">
        <v>13044309250</v>
      </c>
      <c r="P36" s="31">
        <v>15415716591</v>
      </c>
      <c r="R36" s="31">
        <v>-2371407340</v>
      </c>
    </row>
    <row r="37" spans="2:18" ht="21.75" customHeight="1" x14ac:dyDescent="0.55000000000000004">
      <c r="B37" s="45" t="s">
        <v>14</v>
      </c>
      <c r="D37" s="64">
        <v>2080000</v>
      </c>
      <c r="F37" s="64">
        <v>12323039040</v>
      </c>
      <c r="H37" s="64">
        <v>13253469840</v>
      </c>
      <c r="J37" s="64">
        <v>-930430800</v>
      </c>
      <c r="L37" s="64">
        <v>2080000</v>
      </c>
      <c r="N37" s="64">
        <v>12323039040</v>
      </c>
      <c r="P37" s="64">
        <v>14967877165</v>
      </c>
      <c r="R37" s="64">
        <v>-2644838125</v>
      </c>
    </row>
    <row r="38" spans="2:18" ht="21.75" customHeight="1" x14ac:dyDescent="0.55000000000000004">
      <c r="B38" s="4" t="s">
        <v>27</v>
      </c>
      <c r="D38" s="31">
        <v>3432838</v>
      </c>
      <c r="F38" s="31">
        <v>34533615652</v>
      </c>
      <c r="H38" s="31">
        <v>37127049239</v>
      </c>
      <c r="J38" s="31">
        <v>-2593433586</v>
      </c>
      <c r="L38" s="31">
        <v>3432838</v>
      </c>
      <c r="N38" s="31">
        <v>34533615652</v>
      </c>
      <c r="P38" s="31">
        <v>37330605060</v>
      </c>
      <c r="R38" s="31">
        <v>-2796989407</v>
      </c>
    </row>
    <row r="39" spans="2:18" ht="21.75" customHeight="1" x14ac:dyDescent="0.55000000000000004">
      <c r="B39" s="4" t="s">
        <v>18</v>
      </c>
      <c r="D39" s="31">
        <v>1394521</v>
      </c>
      <c r="F39" s="31">
        <v>12697808176</v>
      </c>
      <c r="H39" s="31">
        <v>13709751404</v>
      </c>
      <c r="J39" s="31">
        <v>-1011943227</v>
      </c>
      <c r="L39" s="31">
        <v>1394521</v>
      </c>
      <c r="N39" s="31">
        <v>12697808176</v>
      </c>
      <c r="P39" s="31">
        <v>15591578768</v>
      </c>
      <c r="R39" s="31">
        <v>-2893770591</v>
      </c>
    </row>
    <row r="40" spans="2:18" ht="21.75" customHeight="1" x14ac:dyDescent="0.55000000000000004">
      <c r="B40" s="4" t="s">
        <v>28</v>
      </c>
      <c r="D40" s="31">
        <v>250368</v>
      </c>
      <c r="F40" s="31">
        <v>6747090994</v>
      </c>
      <c r="H40" s="31">
        <v>8163208581</v>
      </c>
      <c r="J40" s="31">
        <v>-1416117586</v>
      </c>
      <c r="L40" s="31">
        <v>250368</v>
      </c>
      <c r="N40" s="31">
        <v>6747090994</v>
      </c>
      <c r="P40" s="31">
        <v>9728482333</v>
      </c>
      <c r="R40" s="31">
        <v>-2981391338</v>
      </c>
    </row>
    <row r="41" spans="2:18" ht="21.75" customHeight="1" x14ac:dyDescent="0.55000000000000004">
      <c r="B41" s="4" t="s">
        <v>92</v>
      </c>
      <c r="D41" s="31">
        <v>390000</v>
      </c>
      <c r="F41" s="31">
        <v>2504409570</v>
      </c>
      <c r="H41" s="31">
        <v>3128573565</v>
      </c>
      <c r="J41" s="31">
        <v>-624163995</v>
      </c>
      <c r="L41" s="31">
        <v>390000</v>
      </c>
      <c r="N41" s="31">
        <v>2504409570</v>
      </c>
      <c r="P41" s="31">
        <v>5566305676</v>
      </c>
      <c r="R41" s="31">
        <v>-3061896106</v>
      </c>
    </row>
    <row r="42" spans="2:18" ht="21.75" customHeight="1" x14ac:dyDescent="0.55000000000000004">
      <c r="B42" s="4" t="s">
        <v>189</v>
      </c>
      <c r="D42" s="31">
        <v>0</v>
      </c>
      <c r="F42" s="31">
        <v>0</v>
      </c>
      <c r="H42" s="31">
        <v>0</v>
      </c>
      <c r="J42" s="31">
        <v>0</v>
      </c>
      <c r="L42" s="31">
        <v>133000</v>
      </c>
      <c r="N42" s="31">
        <v>132975893750</v>
      </c>
      <c r="P42" s="31">
        <v>136305663562</v>
      </c>
      <c r="R42" s="31">
        <v>-3329769812</v>
      </c>
    </row>
    <row r="43" spans="2:18" ht="21.75" customHeight="1" x14ac:dyDescent="0.55000000000000004">
      <c r="B43" s="4" t="s">
        <v>165</v>
      </c>
      <c r="D43" s="31">
        <v>200757</v>
      </c>
      <c r="F43" s="31">
        <v>192691788282</v>
      </c>
      <c r="H43" s="31">
        <v>200720612793</v>
      </c>
      <c r="J43" s="31">
        <v>-8028824511</v>
      </c>
      <c r="L43" s="31">
        <v>200757</v>
      </c>
      <c r="N43" s="31">
        <v>192691788282</v>
      </c>
      <c r="P43" s="31">
        <v>208114147608</v>
      </c>
      <c r="R43" s="31">
        <v>-15422359326</v>
      </c>
    </row>
    <row r="44" spans="2:18" ht="9" customHeight="1" x14ac:dyDescent="0.55000000000000004"/>
    <row r="45" spans="2:18" ht="21.75" thickBot="1" x14ac:dyDescent="0.6">
      <c r="B45" s="56" t="s">
        <v>147</v>
      </c>
      <c r="D45" s="57">
        <f>SUM(D10:D44)</f>
        <v>22399601</v>
      </c>
      <c r="F45" s="57">
        <f>SUM(F10:F44)</f>
        <v>479628544795</v>
      </c>
      <c r="H45" s="57">
        <f>SUM(H10:H44)</f>
        <v>503193467499</v>
      </c>
      <c r="J45" s="57">
        <f>SUM(J10:J44)</f>
        <v>-23564922687</v>
      </c>
      <c r="L45" s="57">
        <f>SUM(L10:L44)</f>
        <v>22532601</v>
      </c>
      <c r="N45" s="57">
        <f>SUM(N10:N44)</f>
        <v>612604438545</v>
      </c>
      <c r="P45" s="57">
        <f>SUM(P10:P44)</f>
        <v>644488394993</v>
      </c>
      <c r="R45" s="57">
        <f>SUM(R10:R44)</f>
        <v>-31883956433</v>
      </c>
    </row>
    <row r="46" spans="2:18" ht="21.75" thickTop="1" x14ac:dyDescent="0.55000000000000004"/>
    <row r="47" spans="2:18" ht="30" x14ac:dyDescent="0.75">
      <c r="J47" s="74">
        <v>12</v>
      </c>
    </row>
  </sheetData>
  <sortState xmlns:xlrd2="http://schemas.microsoft.com/office/spreadsheetml/2017/richdata2" ref="B10:R43">
    <sortCondition descending="1" ref="R10:R43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74"/>
  <sheetViews>
    <sheetView rightToLeft="1" topLeftCell="A3" zoomScaleNormal="100" workbookViewId="0">
      <selection activeCell="A2" sqref="A2:R74"/>
    </sheetView>
  </sheetViews>
  <sheetFormatPr defaultRowHeight="21" x14ac:dyDescent="0.55000000000000004"/>
  <cols>
    <col min="1" max="1" width="3.7109375" style="2" customWidth="1"/>
    <col min="2" max="2" width="28.85546875" style="2" bestFit="1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96" t="s">
        <v>164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2:28" ht="30" x14ac:dyDescent="0.55000000000000004">
      <c r="B3" s="96" t="s">
        <v>67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2:28" ht="30" x14ac:dyDescent="0.55000000000000004">
      <c r="B4" s="96" t="s">
        <v>1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</row>
    <row r="6" spans="2:28" ht="30" x14ac:dyDescent="0.55000000000000004">
      <c r="B6" s="14" t="s">
        <v>272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16" t="s">
        <v>2</v>
      </c>
      <c r="D8" s="96" t="s">
        <v>69</v>
      </c>
      <c r="E8" s="96" t="s">
        <v>69</v>
      </c>
      <c r="F8" s="96" t="s">
        <v>69</v>
      </c>
      <c r="G8" s="96" t="s">
        <v>69</v>
      </c>
      <c r="H8" s="96" t="s">
        <v>69</v>
      </c>
      <c r="I8" s="96" t="s">
        <v>69</v>
      </c>
      <c r="J8" s="96" t="s">
        <v>69</v>
      </c>
      <c r="L8" s="96" t="s">
        <v>70</v>
      </c>
      <c r="M8" s="96" t="s">
        <v>70</v>
      </c>
      <c r="N8" s="96" t="s">
        <v>70</v>
      </c>
      <c r="O8" s="96" t="s">
        <v>70</v>
      </c>
      <c r="P8" s="96" t="s">
        <v>70</v>
      </c>
      <c r="Q8" s="96" t="s">
        <v>70</v>
      </c>
      <c r="R8" s="96" t="s">
        <v>70</v>
      </c>
    </row>
    <row r="9" spans="2:28" s="4" customFormat="1" ht="63" customHeight="1" x14ac:dyDescent="0.55000000000000004">
      <c r="B9" s="116" t="s">
        <v>2</v>
      </c>
      <c r="D9" s="99" t="s">
        <v>6</v>
      </c>
      <c r="E9" s="54"/>
      <c r="F9" s="99" t="s">
        <v>107</v>
      </c>
      <c r="G9" s="54"/>
      <c r="H9" s="99" t="s">
        <v>108</v>
      </c>
      <c r="I9" s="54"/>
      <c r="J9" s="99" t="s">
        <v>110</v>
      </c>
      <c r="L9" s="99" t="s">
        <v>6</v>
      </c>
      <c r="M9" s="54"/>
      <c r="N9" s="99" t="s">
        <v>107</v>
      </c>
      <c r="O9" s="54"/>
      <c r="P9" s="99" t="s">
        <v>108</v>
      </c>
      <c r="Q9" s="54"/>
      <c r="R9" s="99" t="s">
        <v>110</v>
      </c>
    </row>
    <row r="10" spans="2:28" x14ac:dyDescent="0.55000000000000004">
      <c r="B10" s="50" t="s">
        <v>122</v>
      </c>
      <c r="D10" s="9">
        <v>0</v>
      </c>
      <c r="F10" s="9">
        <v>0</v>
      </c>
      <c r="H10" s="9">
        <v>0</v>
      </c>
      <c r="J10" s="9">
        <v>0</v>
      </c>
      <c r="L10" s="9">
        <v>125910</v>
      </c>
      <c r="N10" s="9">
        <v>15652989663</v>
      </c>
      <c r="P10" s="9">
        <v>9433038585</v>
      </c>
      <c r="R10" s="9">
        <v>6219951078</v>
      </c>
    </row>
    <row r="11" spans="2:28" x14ac:dyDescent="0.55000000000000004">
      <c r="B11" s="2" t="s">
        <v>15</v>
      </c>
      <c r="D11" s="3">
        <v>120000</v>
      </c>
      <c r="F11" s="3">
        <v>15251907971</v>
      </c>
      <c r="H11" s="3">
        <v>9704997864</v>
      </c>
      <c r="J11" s="3">
        <v>5546910107</v>
      </c>
      <c r="L11" s="3">
        <v>120000</v>
      </c>
      <c r="N11" s="3">
        <v>15251907971</v>
      </c>
      <c r="P11" s="3">
        <v>9704997864</v>
      </c>
      <c r="R11" s="3">
        <v>5546910107</v>
      </c>
    </row>
    <row r="12" spans="2:28" x14ac:dyDescent="0.55000000000000004">
      <c r="B12" s="2" t="s">
        <v>25</v>
      </c>
      <c r="D12" s="3">
        <v>0</v>
      </c>
      <c r="F12" s="3">
        <v>0</v>
      </c>
      <c r="H12" s="3">
        <v>0</v>
      </c>
      <c r="J12" s="3">
        <v>0</v>
      </c>
      <c r="L12" s="3">
        <v>303736</v>
      </c>
      <c r="N12" s="3">
        <v>10378197862</v>
      </c>
      <c r="P12" s="3">
        <v>6171439381</v>
      </c>
      <c r="R12" s="3">
        <v>4206758481</v>
      </c>
    </row>
    <row r="13" spans="2:28" x14ac:dyDescent="0.55000000000000004">
      <c r="B13" s="2" t="s">
        <v>90</v>
      </c>
      <c r="D13" s="3">
        <v>0</v>
      </c>
      <c r="F13" s="3">
        <v>0</v>
      </c>
      <c r="H13" s="3">
        <v>0</v>
      </c>
      <c r="J13" s="3">
        <v>0</v>
      </c>
      <c r="L13" s="3">
        <v>340000</v>
      </c>
      <c r="N13" s="3">
        <v>17721432961</v>
      </c>
      <c r="P13" s="3">
        <v>13532654188</v>
      </c>
      <c r="R13" s="3">
        <v>4188778773</v>
      </c>
    </row>
    <row r="14" spans="2:28" x14ac:dyDescent="0.55000000000000004">
      <c r="B14" s="2" t="s">
        <v>111</v>
      </c>
      <c r="D14" s="3">
        <v>0</v>
      </c>
      <c r="F14" s="3">
        <v>0</v>
      </c>
      <c r="H14" s="3">
        <v>0</v>
      </c>
      <c r="J14" s="3">
        <v>0</v>
      </c>
      <c r="L14" s="3">
        <v>503560</v>
      </c>
      <c r="N14" s="3">
        <v>15046948419</v>
      </c>
      <c r="P14" s="3">
        <v>11199486592</v>
      </c>
      <c r="R14" s="3">
        <v>3847461827</v>
      </c>
    </row>
    <row r="15" spans="2:28" x14ac:dyDescent="0.55000000000000004">
      <c r="B15" s="2" t="s">
        <v>123</v>
      </c>
      <c r="D15" s="3">
        <v>0</v>
      </c>
      <c r="F15" s="3">
        <v>0</v>
      </c>
      <c r="H15" s="3">
        <v>0</v>
      </c>
      <c r="J15" s="3">
        <v>0</v>
      </c>
      <c r="L15" s="3">
        <v>600316</v>
      </c>
      <c r="N15" s="3">
        <v>23310951158</v>
      </c>
      <c r="P15" s="3">
        <v>19918942986</v>
      </c>
      <c r="R15" s="3">
        <v>3392008172</v>
      </c>
    </row>
    <row r="16" spans="2:28" x14ac:dyDescent="0.55000000000000004">
      <c r="B16" s="2" t="s">
        <v>124</v>
      </c>
      <c r="D16" s="3">
        <v>0</v>
      </c>
      <c r="F16" s="3">
        <v>0</v>
      </c>
      <c r="H16" s="3">
        <v>0</v>
      </c>
      <c r="J16" s="3">
        <v>0</v>
      </c>
      <c r="L16" s="3">
        <v>97000</v>
      </c>
      <c r="N16" s="3">
        <v>13176844683</v>
      </c>
      <c r="P16" s="3">
        <v>10051807852</v>
      </c>
      <c r="R16" s="3">
        <v>3125036831</v>
      </c>
    </row>
    <row r="17" spans="2:18" x14ac:dyDescent="0.55000000000000004">
      <c r="B17" s="2" t="s">
        <v>254</v>
      </c>
      <c r="D17" s="3">
        <v>0</v>
      </c>
      <c r="F17" s="3">
        <v>0</v>
      </c>
      <c r="H17" s="3">
        <v>0</v>
      </c>
      <c r="J17" s="3">
        <v>0</v>
      </c>
      <c r="L17" s="3">
        <v>70000</v>
      </c>
      <c r="N17" s="3">
        <v>51858091959</v>
      </c>
      <c r="P17" s="3">
        <v>48753721786</v>
      </c>
      <c r="R17" s="3">
        <v>3104370173</v>
      </c>
    </row>
    <row r="18" spans="2:18" x14ac:dyDescent="0.55000000000000004">
      <c r="B18" s="2" t="s">
        <v>117</v>
      </c>
      <c r="D18" s="3">
        <v>0</v>
      </c>
      <c r="F18" s="3">
        <v>0</v>
      </c>
      <c r="H18" s="3">
        <v>0</v>
      </c>
      <c r="J18" s="3">
        <v>0</v>
      </c>
      <c r="L18" s="3">
        <v>250013</v>
      </c>
      <c r="N18" s="3">
        <v>11784614607</v>
      </c>
      <c r="P18" s="3">
        <v>9042053332</v>
      </c>
      <c r="R18" s="3">
        <v>2742561275</v>
      </c>
    </row>
    <row r="19" spans="2:18" x14ac:dyDescent="0.55000000000000004">
      <c r="B19" s="2" t="s">
        <v>249</v>
      </c>
      <c r="D19" s="3">
        <v>0</v>
      </c>
      <c r="F19" s="3">
        <v>0</v>
      </c>
      <c r="H19" s="3">
        <v>0</v>
      </c>
      <c r="J19" s="3">
        <v>0</v>
      </c>
      <c r="L19" s="3">
        <v>1775000</v>
      </c>
      <c r="N19" s="3">
        <v>21334053033</v>
      </c>
      <c r="P19" s="3">
        <v>18787743810</v>
      </c>
      <c r="R19" s="3">
        <v>2546309223</v>
      </c>
    </row>
    <row r="20" spans="2:18" x14ac:dyDescent="0.55000000000000004">
      <c r="B20" s="2" t="s">
        <v>105</v>
      </c>
      <c r="D20" s="3">
        <v>33300</v>
      </c>
      <c r="F20" s="3">
        <v>3035176118</v>
      </c>
      <c r="H20" s="3">
        <v>2301762600</v>
      </c>
      <c r="J20" s="3">
        <v>733413518</v>
      </c>
      <c r="L20" s="3">
        <v>168366</v>
      </c>
      <c r="N20" s="3">
        <v>13528872159</v>
      </c>
      <c r="P20" s="3">
        <v>11637794652</v>
      </c>
      <c r="R20" s="3">
        <v>1891077507</v>
      </c>
    </row>
    <row r="21" spans="2:18" x14ac:dyDescent="0.55000000000000004">
      <c r="B21" s="2" t="s">
        <v>19</v>
      </c>
      <c r="D21" s="3">
        <v>0</v>
      </c>
      <c r="F21" s="3">
        <v>0</v>
      </c>
      <c r="H21" s="3">
        <v>0</v>
      </c>
      <c r="J21" s="3">
        <v>0</v>
      </c>
      <c r="L21" s="3">
        <v>1390000</v>
      </c>
      <c r="N21" s="3">
        <v>6418134345</v>
      </c>
      <c r="P21" s="3">
        <v>4637076652</v>
      </c>
      <c r="R21" s="3">
        <v>1781057693</v>
      </c>
    </row>
    <row r="22" spans="2:18" x14ac:dyDescent="0.55000000000000004">
      <c r="B22" s="2" t="s">
        <v>114</v>
      </c>
      <c r="D22" s="3">
        <v>0</v>
      </c>
      <c r="F22" s="3">
        <v>0</v>
      </c>
      <c r="H22" s="3">
        <v>0</v>
      </c>
      <c r="J22" s="3">
        <v>0</v>
      </c>
      <c r="L22" s="3">
        <v>587721</v>
      </c>
      <c r="N22" s="3">
        <v>11722241507</v>
      </c>
      <c r="P22" s="3">
        <v>10006207953</v>
      </c>
      <c r="R22" s="3">
        <v>1716033554</v>
      </c>
    </row>
    <row r="23" spans="2:18" x14ac:dyDescent="0.55000000000000004">
      <c r="B23" s="2" t="s">
        <v>83</v>
      </c>
      <c r="D23" s="3">
        <v>0</v>
      </c>
      <c r="F23" s="3">
        <v>0</v>
      </c>
      <c r="H23" s="3">
        <v>0</v>
      </c>
      <c r="J23" s="3">
        <v>0</v>
      </c>
      <c r="L23" s="3">
        <v>229184</v>
      </c>
      <c r="N23" s="3">
        <v>6771636721</v>
      </c>
      <c r="P23" s="3">
        <v>5231250094</v>
      </c>
      <c r="R23" s="3">
        <v>1540386627</v>
      </c>
    </row>
    <row r="24" spans="2:18" x14ac:dyDescent="0.55000000000000004">
      <c r="B24" s="2" t="s">
        <v>119</v>
      </c>
      <c r="D24" s="3">
        <v>0</v>
      </c>
      <c r="F24" s="3">
        <v>0</v>
      </c>
      <c r="H24" s="3">
        <v>0</v>
      </c>
      <c r="J24" s="3">
        <v>0</v>
      </c>
      <c r="L24" s="3">
        <v>360000</v>
      </c>
      <c r="N24" s="3">
        <v>21175921697</v>
      </c>
      <c r="P24" s="3">
        <v>19669075712</v>
      </c>
      <c r="R24" s="3">
        <v>1506845985</v>
      </c>
    </row>
    <row r="25" spans="2:18" x14ac:dyDescent="0.55000000000000004">
      <c r="B25" s="2" t="s">
        <v>120</v>
      </c>
      <c r="D25" s="3">
        <v>0</v>
      </c>
      <c r="F25" s="3">
        <v>0</v>
      </c>
      <c r="H25" s="3">
        <v>0</v>
      </c>
      <c r="J25" s="3">
        <v>0</v>
      </c>
      <c r="L25" s="3">
        <v>981449</v>
      </c>
      <c r="N25" s="3">
        <v>11268011240</v>
      </c>
      <c r="P25" s="3">
        <v>10013743135</v>
      </c>
      <c r="R25" s="3">
        <v>1254268105</v>
      </c>
    </row>
    <row r="26" spans="2:18" x14ac:dyDescent="0.55000000000000004">
      <c r="B26" s="2" t="s">
        <v>118</v>
      </c>
      <c r="D26" s="3">
        <v>0</v>
      </c>
      <c r="F26" s="3">
        <v>0</v>
      </c>
      <c r="H26" s="3">
        <v>0</v>
      </c>
      <c r="J26" s="3">
        <v>0</v>
      </c>
      <c r="L26" s="3">
        <v>200000</v>
      </c>
      <c r="N26" s="3">
        <v>6632301633</v>
      </c>
      <c r="P26" s="3">
        <v>5426260422</v>
      </c>
      <c r="R26" s="3">
        <v>1206041211</v>
      </c>
    </row>
    <row r="27" spans="2:18" x14ac:dyDescent="0.55000000000000004">
      <c r="B27" s="2" t="s">
        <v>17</v>
      </c>
      <c r="D27" s="3">
        <v>0</v>
      </c>
      <c r="F27" s="3">
        <v>0</v>
      </c>
      <c r="H27" s="3">
        <v>0</v>
      </c>
      <c r="J27" s="3">
        <v>0</v>
      </c>
      <c r="L27" s="3">
        <v>325401</v>
      </c>
      <c r="N27" s="3">
        <v>3582697052</v>
      </c>
      <c r="P27" s="3">
        <v>2485064020</v>
      </c>
      <c r="R27" s="3">
        <v>1097633032</v>
      </c>
    </row>
    <row r="28" spans="2:18" x14ac:dyDescent="0.55000000000000004">
      <c r="B28" s="2" t="s">
        <v>87</v>
      </c>
      <c r="D28" s="3">
        <v>0</v>
      </c>
      <c r="F28" s="3">
        <v>0</v>
      </c>
      <c r="H28" s="3">
        <v>0</v>
      </c>
      <c r="J28" s="3">
        <v>0</v>
      </c>
      <c r="L28" s="3">
        <v>320000</v>
      </c>
      <c r="N28" s="3">
        <v>6342891932</v>
      </c>
      <c r="P28" s="3">
        <v>5317329888</v>
      </c>
      <c r="R28" s="3">
        <v>1025562044</v>
      </c>
    </row>
    <row r="29" spans="2:18" x14ac:dyDescent="0.55000000000000004">
      <c r="B29" s="2" t="s">
        <v>103</v>
      </c>
      <c r="D29" s="3">
        <v>0</v>
      </c>
      <c r="F29" s="3">
        <v>0</v>
      </c>
      <c r="H29" s="3">
        <v>0</v>
      </c>
      <c r="J29" s="3">
        <v>0</v>
      </c>
      <c r="L29" s="3">
        <v>300000</v>
      </c>
      <c r="N29" s="3">
        <v>5986494274</v>
      </c>
      <c r="P29" s="3">
        <v>5185807671</v>
      </c>
      <c r="R29" s="3">
        <v>800686603</v>
      </c>
    </row>
    <row r="30" spans="2:18" x14ac:dyDescent="0.55000000000000004">
      <c r="B30" s="2" t="s">
        <v>129</v>
      </c>
      <c r="D30" s="3">
        <v>0</v>
      </c>
      <c r="F30" s="3">
        <v>0</v>
      </c>
      <c r="H30" s="3">
        <v>0</v>
      </c>
      <c r="J30" s="3">
        <v>0</v>
      </c>
      <c r="L30" s="3">
        <v>9000000</v>
      </c>
      <c r="N30" s="3">
        <v>26740511198</v>
      </c>
      <c r="P30" s="3">
        <v>25944705000</v>
      </c>
      <c r="R30" s="3">
        <v>795806198</v>
      </c>
    </row>
    <row r="31" spans="2:18" x14ac:dyDescent="0.55000000000000004">
      <c r="B31" s="2" t="s">
        <v>121</v>
      </c>
      <c r="D31" s="3">
        <v>0</v>
      </c>
      <c r="F31" s="3">
        <v>0</v>
      </c>
      <c r="H31" s="3">
        <v>0</v>
      </c>
      <c r="J31" s="3">
        <v>0</v>
      </c>
      <c r="L31" s="3">
        <v>1577000</v>
      </c>
      <c r="N31" s="3">
        <v>20976948904</v>
      </c>
      <c r="P31" s="3">
        <v>20183146212</v>
      </c>
      <c r="R31" s="3">
        <v>793802692</v>
      </c>
    </row>
    <row r="32" spans="2:18" x14ac:dyDescent="0.55000000000000004">
      <c r="B32" s="65" t="s">
        <v>244</v>
      </c>
      <c r="D32" s="66">
        <v>0</v>
      </c>
      <c r="F32" s="66">
        <v>0</v>
      </c>
      <c r="H32" s="66">
        <v>0</v>
      </c>
      <c r="J32" s="66">
        <v>0</v>
      </c>
      <c r="L32" s="66">
        <v>80000</v>
      </c>
      <c r="N32" s="66">
        <v>8755679335</v>
      </c>
      <c r="P32" s="66">
        <v>8095608605</v>
      </c>
      <c r="R32" s="66">
        <v>660070730</v>
      </c>
    </row>
    <row r="33" spans="2:18" x14ac:dyDescent="0.55000000000000004">
      <c r="B33" s="2" t="s">
        <v>116</v>
      </c>
      <c r="D33" s="3">
        <v>0</v>
      </c>
      <c r="F33" s="3">
        <v>0</v>
      </c>
      <c r="H33" s="3">
        <v>0</v>
      </c>
      <c r="J33" s="3">
        <v>0</v>
      </c>
      <c r="L33" s="3">
        <v>563554</v>
      </c>
      <c r="N33" s="3">
        <v>5885722912</v>
      </c>
      <c r="P33" s="3">
        <v>5450754306</v>
      </c>
      <c r="R33" s="3">
        <v>434968606</v>
      </c>
    </row>
    <row r="34" spans="2:18" x14ac:dyDescent="0.55000000000000004">
      <c r="B34" s="2" t="s">
        <v>85</v>
      </c>
      <c r="D34" s="3">
        <v>0</v>
      </c>
      <c r="F34" s="3">
        <v>0</v>
      </c>
      <c r="H34" s="3">
        <v>0</v>
      </c>
      <c r="J34" s="3">
        <v>0</v>
      </c>
      <c r="L34" s="3">
        <v>485000</v>
      </c>
      <c r="N34" s="3">
        <v>19680096053</v>
      </c>
      <c r="P34" s="3">
        <v>19471175436</v>
      </c>
      <c r="R34" s="3">
        <v>208920617</v>
      </c>
    </row>
    <row r="35" spans="2:18" x14ac:dyDescent="0.55000000000000004">
      <c r="B35" s="2" t="s">
        <v>126</v>
      </c>
      <c r="D35" s="3">
        <v>0</v>
      </c>
      <c r="F35" s="3">
        <v>0</v>
      </c>
      <c r="H35" s="3">
        <v>0</v>
      </c>
      <c r="J35" s="3">
        <v>0</v>
      </c>
      <c r="L35" s="3">
        <v>629630</v>
      </c>
      <c r="N35" s="3">
        <v>11271284407</v>
      </c>
      <c r="P35" s="3">
        <v>11130906668</v>
      </c>
      <c r="R35" s="3">
        <v>140377739</v>
      </c>
    </row>
    <row r="36" spans="2:18" x14ac:dyDescent="0.55000000000000004">
      <c r="B36" s="65" t="s">
        <v>26</v>
      </c>
      <c r="D36" s="66">
        <v>250000</v>
      </c>
      <c r="F36" s="66">
        <v>12131317839</v>
      </c>
      <c r="H36" s="66">
        <v>12009153815</v>
      </c>
      <c r="J36" s="66">
        <v>122164024</v>
      </c>
      <c r="L36" s="66">
        <v>250000</v>
      </c>
      <c r="N36" s="66">
        <v>12131317839</v>
      </c>
      <c r="P36" s="66">
        <v>12009153815</v>
      </c>
      <c r="R36" s="66">
        <v>122164024</v>
      </c>
    </row>
    <row r="37" spans="2:18" x14ac:dyDescent="0.55000000000000004">
      <c r="B37" s="2" t="s">
        <v>96</v>
      </c>
      <c r="D37" s="3">
        <v>0</v>
      </c>
      <c r="F37" s="3">
        <v>0</v>
      </c>
      <c r="H37" s="3">
        <v>0</v>
      </c>
      <c r="J37" s="3">
        <v>0</v>
      </c>
      <c r="L37" s="3">
        <v>250000</v>
      </c>
      <c r="N37" s="3">
        <v>3938855096</v>
      </c>
      <c r="P37" s="3">
        <v>3823544946</v>
      </c>
      <c r="R37" s="3">
        <v>115310150</v>
      </c>
    </row>
    <row r="38" spans="2:18" x14ac:dyDescent="0.55000000000000004">
      <c r="B38" s="2" t="s">
        <v>251</v>
      </c>
      <c r="D38" s="3">
        <v>0</v>
      </c>
      <c r="F38" s="3">
        <v>0</v>
      </c>
      <c r="H38" s="3">
        <v>0</v>
      </c>
      <c r="J38" s="3">
        <v>0</v>
      </c>
      <c r="L38" s="3">
        <v>17500</v>
      </c>
      <c r="N38" s="3">
        <v>16158320778</v>
      </c>
      <c r="P38" s="3">
        <v>16048675785</v>
      </c>
      <c r="R38" s="3">
        <v>109644993</v>
      </c>
    </row>
    <row r="39" spans="2:18" x14ac:dyDescent="0.55000000000000004">
      <c r="B39" s="2" t="s">
        <v>261</v>
      </c>
      <c r="D39" s="3">
        <v>0</v>
      </c>
      <c r="F39" s="3">
        <v>0</v>
      </c>
      <c r="H39" s="3">
        <v>0</v>
      </c>
      <c r="J39" s="3">
        <v>0</v>
      </c>
      <c r="L39" s="3">
        <v>4058</v>
      </c>
      <c r="N39" s="3">
        <v>4058000000</v>
      </c>
      <c r="P39" s="3">
        <v>3987819253</v>
      </c>
      <c r="R39" s="3">
        <v>70180747</v>
      </c>
    </row>
    <row r="40" spans="2:18" x14ac:dyDescent="0.55000000000000004">
      <c r="B40" s="2" t="s">
        <v>246</v>
      </c>
      <c r="D40" s="3">
        <v>0</v>
      </c>
      <c r="F40" s="3">
        <v>0</v>
      </c>
      <c r="H40" s="3">
        <v>0</v>
      </c>
      <c r="J40" s="3">
        <v>0</v>
      </c>
      <c r="L40" s="3">
        <v>51937</v>
      </c>
      <c r="N40" s="3">
        <v>224220298</v>
      </c>
      <c r="P40" s="3">
        <v>155487674</v>
      </c>
      <c r="R40" s="3">
        <v>68732624</v>
      </c>
    </row>
    <row r="41" spans="2:18" x14ac:dyDescent="0.55000000000000004">
      <c r="B41" s="2" t="s">
        <v>260</v>
      </c>
      <c r="D41" s="3">
        <v>0</v>
      </c>
      <c r="F41" s="3">
        <v>0</v>
      </c>
      <c r="H41" s="3">
        <v>0</v>
      </c>
      <c r="J41" s="3">
        <v>0</v>
      </c>
      <c r="L41" s="3">
        <v>6186</v>
      </c>
      <c r="N41" s="3">
        <v>5572575791</v>
      </c>
      <c r="P41" s="3">
        <v>5506537874</v>
      </c>
      <c r="R41" s="3">
        <v>66037917</v>
      </c>
    </row>
    <row r="42" spans="2:18" x14ac:dyDescent="0.55000000000000004">
      <c r="B42" s="2" t="s">
        <v>258</v>
      </c>
      <c r="D42" s="3">
        <v>0</v>
      </c>
      <c r="F42" s="3">
        <v>0</v>
      </c>
      <c r="H42" s="3">
        <v>0</v>
      </c>
      <c r="J42" s="3">
        <v>0</v>
      </c>
      <c r="L42" s="3">
        <v>15348</v>
      </c>
      <c r="N42" s="3">
        <v>11671344411</v>
      </c>
      <c r="P42" s="3">
        <v>11608490136</v>
      </c>
      <c r="R42" s="3">
        <v>62854275</v>
      </c>
    </row>
    <row r="43" spans="2:18" x14ac:dyDescent="0.55000000000000004">
      <c r="B43" s="2" t="s">
        <v>259</v>
      </c>
      <c r="D43" s="3">
        <v>0</v>
      </c>
      <c r="F43" s="3">
        <v>0</v>
      </c>
      <c r="H43" s="3">
        <v>0</v>
      </c>
      <c r="J43" s="3">
        <v>0</v>
      </c>
      <c r="L43" s="3">
        <v>5800</v>
      </c>
      <c r="N43" s="3">
        <v>5620851208</v>
      </c>
      <c r="P43" s="3">
        <v>5579428585</v>
      </c>
      <c r="R43" s="3">
        <v>41422623</v>
      </c>
    </row>
    <row r="44" spans="2:18" x14ac:dyDescent="0.55000000000000004">
      <c r="B44" s="2" t="s">
        <v>113</v>
      </c>
      <c r="D44" s="3">
        <v>0</v>
      </c>
      <c r="F44" s="3">
        <v>0</v>
      </c>
      <c r="H44" s="3">
        <v>0</v>
      </c>
      <c r="J44" s="3">
        <v>0</v>
      </c>
      <c r="L44" s="3">
        <v>135224</v>
      </c>
      <c r="N44" s="3">
        <v>4962162561</v>
      </c>
      <c r="P44" s="3">
        <v>4936376023</v>
      </c>
      <c r="R44" s="3">
        <v>25786538</v>
      </c>
    </row>
    <row r="45" spans="2:18" x14ac:dyDescent="0.55000000000000004">
      <c r="B45" s="2" t="s">
        <v>257</v>
      </c>
      <c r="D45" s="3">
        <v>0</v>
      </c>
      <c r="F45" s="3">
        <v>0</v>
      </c>
      <c r="H45" s="3">
        <v>0</v>
      </c>
      <c r="J45" s="3">
        <v>0</v>
      </c>
      <c r="L45" s="3">
        <v>1772</v>
      </c>
      <c r="N45" s="3">
        <v>1676397658</v>
      </c>
      <c r="P45" s="3">
        <v>1658052805</v>
      </c>
      <c r="R45" s="3">
        <v>18344853</v>
      </c>
    </row>
    <row r="46" spans="2:18" x14ac:dyDescent="0.55000000000000004">
      <c r="B46" s="2" t="s">
        <v>252</v>
      </c>
      <c r="D46" s="3">
        <v>0</v>
      </c>
      <c r="F46" s="3">
        <v>0</v>
      </c>
      <c r="H46" s="3">
        <v>0</v>
      </c>
      <c r="J46" s="3">
        <v>0</v>
      </c>
      <c r="L46" s="3">
        <v>11152</v>
      </c>
      <c r="N46" s="3">
        <v>7829515046</v>
      </c>
      <c r="P46" s="3">
        <v>7816968562</v>
      </c>
      <c r="R46" s="3">
        <v>12546484</v>
      </c>
    </row>
    <row r="47" spans="2:18" x14ac:dyDescent="0.55000000000000004">
      <c r="B47" s="2" t="s">
        <v>256</v>
      </c>
      <c r="D47" s="3">
        <v>0</v>
      </c>
      <c r="F47" s="3">
        <v>0</v>
      </c>
      <c r="H47" s="3">
        <v>0</v>
      </c>
      <c r="J47" s="3">
        <v>0</v>
      </c>
      <c r="L47" s="3">
        <v>306</v>
      </c>
      <c r="N47" s="3">
        <v>306000000</v>
      </c>
      <c r="P47" s="3">
        <v>295068669</v>
      </c>
      <c r="R47" s="3">
        <v>10931331</v>
      </c>
    </row>
    <row r="48" spans="2:18" x14ac:dyDescent="0.55000000000000004">
      <c r="B48" s="2" t="s">
        <v>239</v>
      </c>
      <c r="D48" s="3">
        <v>0</v>
      </c>
      <c r="F48" s="3">
        <v>0</v>
      </c>
      <c r="H48" s="3">
        <v>0</v>
      </c>
      <c r="J48" s="3">
        <v>0</v>
      </c>
      <c r="L48" s="3">
        <v>5000</v>
      </c>
      <c r="N48" s="3">
        <v>4746639518</v>
      </c>
      <c r="P48" s="3">
        <v>4739808933</v>
      </c>
      <c r="R48" s="3">
        <v>6830585</v>
      </c>
    </row>
    <row r="49" spans="2:18" x14ac:dyDescent="0.55000000000000004">
      <c r="B49" s="2" t="s">
        <v>253</v>
      </c>
      <c r="D49" s="3">
        <v>0</v>
      </c>
      <c r="F49" s="3">
        <v>0</v>
      </c>
      <c r="H49" s="3">
        <v>0</v>
      </c>
      <c r="J49" s="3">
        <v>0</v>
      </c>
      <c r="L49" s="3">
        <v>489</v>
      </c>
      <c r="N49" s="3">
        <v>489000000</v>
      </c>
      <c r="P49" s="3">
        <v>486276370</v>
      </c>
      <c r="R49" s="3">
        <v>2723630</v>
      </c>
    </row>
    <row r="50" spans="2:18" x14ac:dyDescent="0.55000000000000004">
      <c r="B50" s="2" t="s">
        <v>250</v>
      </c>
      <c r="D50" s="3">
        <v>0</v>
      </c>
      <c r="F50" s="3">
        <v>0</v>
      </c>
      <c r="H50" s="3">
        <v>0</v>
      </c>
      <c r="J50" s="3">
        <v>0</v>
      </c>
      <c r="L50" s="3">
        <v>1451</v>
      </c>
      <c r="N50" s="3">
        <v>9079700</v>
      </c>
      <c r="P50" s="3">
        <v>7987744</v>
      </c>
      <c r="R50" s="3">
        <v>1091956</v>
      </c>
    </row>
    <row r="51" spans="2:18" x14ac:dyDescent="0.55000000000000004">
      <c r="B51" s="2" t="s">
        <v>243</v>
      </c>
      <c r="D51" s="3">
        <v>0</v>
      </c>
      <c r="F51" s="3">
        <v>0</v>
      </c>
      <c r="H51" s="3">
        <v>0</v>
      </c>
      <c r="J51" s="3">
        <v>0</v>
      </c>
      <c r="L51" s="3">
        <v>72</v>
      </c>
      <c r="N51" s="3">
        <v>2109218</v>
      </c>
      <c r="P51" s="3">
        <v>1657534</v>
      </c>
      <c r="R51" s="3">
        <v>451684</v>
      </c>
    </row>
    <row r="52" spans="2:18" x14ac:dyDescent="0.55000000000000004">
      <c r="B52" s="2" t="s">
        <v>235</v>
      </c>
      <c r="D52" s="3">
        <v>0</v>
      </c>
      <c r="F52" s="3">
        <v>0</v>
      </c>
      <c r="H52" s="3">
        <v>0</v>
      </c>
      <c r="J52" s="3">
        <v>0</v>
      </c>
      <c r="L52" s="3">
        <v>45919</v>
      </c>
      <c r="N52" s="3">
        <v>45517130861</v>
      </c>
      <c r="P52" s="3">
        <v>45517130856</v>
      </c>
      <c r="R52" s="3">
        <v>5</v>
      </c>
    </row>
    <row r="53" spans="2:18" x14ac:dyDescent="0.55000000000000004">
      <c r="B53" s="2" t="s">
        <v>237</v>
      </c>
      <c r="D53" s="3">
        <v>0</v>
      </c>
      <c r="F53" s="3">
        <v>0</v>
      </c>
      <c r="H53" s="3">
        <v>0</v>
      </c>
      <c r="J53" s="3">
        <v>0</v>
      </c>
      <c r="L53" s="3">
        <v>700</v>
      </c>
      <c r="N53" s="3">
        <v>690874757</v>
      </c>
      <c r="P53" s="3">
        <v>693125605</v>
      </c>
      <c r="R53" s="3">
        <v>-2250848</v>
      </c>
    </row>
    <row r="54" spans="2:18" x14ac:dyDescent="0.55000000000000004">
      <c r="B54" s="2" t="s">
        <v>247</v>
      </c>
      <c r="D54" s="3">
        <v>0</v>
      </c>
      <c r="F54" s="3">
        <v>0</v>
      </c>
      <c r="H54" s="3">
        <v>0</v>
      </c>
      <c r="J54" s="3">
        <v>0</v>
      </c>
      <c r="L54" s="3">
        <v>37245</v>
      </c>
      <c r="N54" s="3">
        <v>286931292</v>
      </c>
      <c r="P54" s="3">
        <v>289522927</v>
      </c>
      <c r="R54" s="3">
        <v>-2591635</v>
      </c>
    </row>
    <row r="55" spans="2:18" x14ac:dyDescent="0.55000000000000004">
      <c r="B55" s="2" t="s">
        <v>248</v>
      </c>
      <c r="D55" s="3">
        <v>0</v>
      </c>
      <c r="F55" s="3">
        <v>0</v>
      </c>
      <c r="H55" s="3">
        <v>0</v>
      </c>
      <c r="J55" s="3">
        <v>0</v>
      </c>
      <c r="L55" s="3">
        <v>30000</v>
      </c>
      <c r="N55" s="3">
        <v>308950758</v>
      </c>
      <c r="P55" s="3">
        <v>357559785</v>
      </c>
      <c r="R55" s="3">
        <v>-48609027</v>
      </c>
    </row>
    <row r="56" spans="2:18" x14ac:dyDescent="0.55000000000000004">
      <c r="B56" s="2" t="s">
        <v>99</v>
      </c>
      <c r="D56" s="3">
        <v>0</v>
      </c>
      <c r="F56" s="3">
        <v>0</v>
      </c>
      <c r="H56" s="3">
        <v>0</v>
      </c>
      <c r="J56" s="3">
        <v>0</v>
      </c>
      <c r="L56" s="3">
        <v>790269</v>
      </c>
      <c r="N56" s="3">
        <v>2986177820</v>
      </c>
      <c r="P56" s="3">
        <v>3061179154</v>
      </c>
      <c r="R56" s="3">
        <v>-75001334</v>
      </c>
    </row>
    <row r="57" spans="2:18" x14ac:dyDescent="0.55000000000000004">
      <c r="B57" s="2" t="s">
        <v>130</v>
      </c>
      <c r="D57" s="3">
        <v>0</v>
      </c>
      <c r="F57" s="3">
        <v>0</v>
      </c>
      <c r="H57" s="3">
        <v>0</v>
      </c>
      <c r="J57" s="3">
        <v>0</v>
      </c>
      <c r="L57" s="3">
        <v>450000</v>
      </c>
      <c r="N57" s="3">
        <v>980227412</v>
      </c>
      <c r="P57" s="3">
        <v>1071993889</v>
      </c>
      <c r="R57" s="3">
        <v>-91766477</v>
      </c>
    </row>
    <row r="58" spans="2:18" x14ac:dyDescent="0.55000000000000004">
      <c r="B58" s="2" t="s">
        <v>245</v>
      </c>
      <c r="D58" s="3">
        <v>0</v>
      </c>
      <c r="F58" s="3">
        <v>0</v>
      </c>
      <c r="H58" s="3">
        <v>0</v>
      </c>
      <c r="J58" s="3">
        <v>0</v>
      </c>
      <c r="L58" s="3">
        <v>1000213</v>
      </c>
      <c r="N58" s="3">
        <v>14913926040</v>
      </c>
      <c r="P58" s="3">
        <v>15027128309</v>
      </c>
      <c r="R58" s="3">
        <v>-113202269</v>
      </c>
    </row>
    <row r="59" spans="2:18" x14ac:dyDescent="0.55000000000000004">
      <c r="B59" s="2" t="s">
        <v>112</v>
      </c>
      <c r="D59" s="3">
        <v>0</v>
      </c>
      <c r="F59" s="3">
        <v>0</v>
      </c>
      <c r="H59" s="3">
        <v>0</v>
      </c>
      <c r="J59" s="3">
        <v>0</v>
      </c>
      <c r="L59" s="3">
        <v>800000</v>
      </c>
      <c r="N59" s="3">
        <v>10400122004</v>
      </c>
      <c r="P59" s="3">
        <v>10553784676</v>
      </c>
      <c r="R59" s="3">
        <v>-153662672</v>
      </c>
    </row>
    <row r="60" spans="2:18" x14ac:dyDescent="0.55000000000000004">
      <c r="B60" s="2" t="s">
        <v>105</v>
      </c>
      <c r="D60" s="3">
        <v>0</v>
      </c>
      <c r="F60" s="3">
        <v>0</v>
      </c>
      <c r="H60" s="3">
        <v>0</v>
      </c>
      <c r="J60" s="3">
        <v>0</v>
      </c>
      <c r="L60" s="3">
        <v>310000</v>
      </c>
      <c r="N60" s="3">
        <v>21427820000</v>
      </c>
      <c r="P60" s="3">
        <v>21605542131</v>
      </c>
      <c r="R60" s="3">
        <v>-177722131</v>
      </c>
    </row>
    <row r="61" spans="2:18" x14ac:dyDescent="0.55000000000000004">
      <c r="B61" s="2" t="s">
        <v>127</v>
      </c>
      <c r="D61" s="3">
        <v>0</v>
      </c>
      <c r="F61" s="3">
        <v>0</v>
      </c>
      <c r="H61" s="3">
        <v>0</v>
      </c>
      <c r="J61" s="3">
        <v>0</v>
      </c>
      <c r="L61" s="3">
        <v>198196</v>
      </c>
      <c r="N61" s="3">
        <v>1195891583</v>
      </c>
      <c r="P61" s="3">
        <v>1421065320</v>
      </c>
      <c r="R61" s="3">
        <v>-225173737</v>
      </c>
    </row>
    <row r="62" spans="2:18" x14ac:dyDescent="0.55000000000000004">
      <c r="B62" s="2" t="s">
        <v>255</v>
      </c>
      <c r="D62" s="3">
        <v>0</v>
      </c>
      <c r="F62" s="3">
        <v>0</v>
      </c>
      <c r="H62" s="3">
        <v>0</v>
      </c>
      <c r="J62" s="3">
        <v>0</v>
      </c>
      <c r="L62" s="3">
        <v>28252</v>
      </c>
      <c r="N62" s="3">
        <v>25723468303</v>
      </c>
      <c r="P62" s="3">
        <v>26037487465</v>
      </c>
      <c r="R62" s="3">
        <v>-314019162</v>
      </c>
    </row>
    <row r="63" spans="2:18" x14ac:dyDescent="0.55000000000000004">
      <c r="B63" s="2" t="s">
        <v>98</v>
      </c>
      <c r="D63" s="3">
        <v>0</v>
      </c>
      <c r="F63" s="3">
        <v>0</v>
      </c>
      <c r="H63" s="3">
        <v>0</v>
      </c>
      <c r="J63" s="3">
        <v>0</v>
      </c>
      <c r="L63" s="3">
        <v>218000</v>
      </c>
      <c r="N63" s="3">
        <v>9370872951</v>
      </c>
      <c r="P63" s="3">
        <v>10118040824</v>
      </c>
      <c r="R63" s="3">
        <v>-747167873</v>
      </c>
    </row>
    <row r="64" spans="2:18" x14ac:dyDescent="0.55000000000000004">
      <c r="B64" s="2" t="s">
        <v>165</v>
      </c>
      <c r="D64" s="3">
        <v>0</v>
      </c>
      <c r="F64" s="3">
        <v>0</v>
      </c>
      <c r="H64" s="3">
        <v>0</v>
      </c>
      <c r="J64" s="3">
        <v>0</v>
      </c>
      <c r="L64" s="3">
        <v>21228</v>
      </c>
      <c r="N64" s="3">
        <v>21011910902</v>
      </c>
      <c r="P64" s="3">
        <v>22005943130</v>
      </c>
      <c r="R64" s="3">
        <v>-994032228</v>
      </c>
    </row>
    <row r="65" spans="2:18" x14ac:dyDescent="0.55000000000000004">
      <c r="B65" s="2" t="s">
        <v>115</v>
      </c>
      <c r="D65" s="3">
        <v>0</v>
      </c>
      <c r="F65" s="3">
        <v>0</v>
      </c>
      <c r="H65" s="3">
        <v>0</v>
      </c>
      <c r="J65" s="3">
        <v>0</v>
      </c>
      <c r="L65" s="3">
        <v>2000000</v>
      </c>
      <c r="N65" s="3">
        <v>28062528674</v>
      </c>
      <c r="P65" s="3">
        <v>29165427000</v>
      </c>
      <c r="R65" s="3">
        <v>-1102898326</v>
      </c>
    </row>
    <row r="66" spans="2:18" x14ac:dyDescent="0.55000000000000004">
      <c r="B66" s="2" t="s">
        <v>92</v>
      </c>
      <c r="D66" s="3">
        <v>0</v>
      </c>
      <c r="F66" s="3">
        <v>0</v>
      </c>
      <c r="H66" s="3">
        <v>0</v>
      </c>
      <c r="J66" s="3">
        <v>0</v>
      </c>
      <c r="L66" s="3">
        <v>350000</v>
      </c>
      <c r="N66" s="3">
        <v>3142352071</v>
      </c>
      <c r="P66" s="3">
        <v>4995402531</v>
      </c>
      <c r="R66" s="3">
        <v>-1853050460</v>
      </c>
    </row>
    <row r="67" spans="2:18" x14ac:dyDescent="0.55000000000000004">
      <c r="B67" s="2" t="s">
        <v>30</v>
      </c>
      <c r="D67" s="3">
        <v>0</v>
      </c>
      <c r="F67" s="3">
        <v>0</v>
      </c>
      <c r="H67" s="3">
        <v>0</v>
      </c>
      <c r="J67" s="3">
        <v>0</v>
      </c>
      <c r="L67" s="3">
        <v>1400000</v>
      </c>
      <c r="N67" s="3">
        <v>8350784980</v>
      </c>
      <c r="P67" s="3">
        <v>10575743381</v>
      </c>
      <c r="R67" s="3">
        <v>-2224958401</v>
      </c>
    </row>
    <row r="68" spans="2:18" x14ac:dyDescent="0.55000000000000004">
      <c r="B68" s="2" t="s">
        <v>14</v>
      </c>
      <c r="D68" s="3">
        <v>0</v>
      </c>
      <c r="F68" s="3">
        <v>0</v>
      </c>
      <c r="H68" s="3">
        <v>0</v>
      </c>
      <c r="J68" s="3">
        <v>0</v>
      </c>
      <c r="L68" s="3">
        <v>2736572</v>
      </c>
      <c r="N68" s="3">
        <v>54743568229</v>
      </c>
      <c r="P68" s="3">
        <v>57853710000</v>
      </c>
      <c r="R68" s="3">
        <v>-3110141771</v>
      </c>
    </row>
    <row r="69" spans="2:18" x14ac:dyDescent="0.55000000000000004">
      <c r="B69" s="2" t="s">
        <v>128</v>
      </c>
      <c r="D69" s="3">
        <v>0</v>
      </c>
      <c r="F69" s="3">
        <v>0</v>
      </c>
      <c r="H69" s="3">
        <v>0</v>
      </c>
      <c r="J69" s="3">
        <v>0</v>
      </c>
      <c r="L69" s="3">
        <v>5400000</v>
      </c>
      <c r="N69" s="3">
        <v>38249675958</v>
      </c>
      <c r="P69" s="3">
        <v>42406173000</v>
      </c>
      <c r="R69" s="3">
        <v>-4156497042</v>
      </c>
    </row>
    <row r="70" spans="2:18" x14ac:dyDescent="0.55000000000000004">
      <c r="B70" s="2" t="s">
        <v>242</v>
      </c>
      <c r="D70" s="3">
        <v>0</v>
      </c>
      <c r="F70" s="3">
        <v>0</v>
      </c>
      <c r="H70" s="3">
        <v>0</v>
      </c>
      <c r="J70" s="3">
        <v>0</v>
      </c>
      <c r="L70" s="3">
        <v>17000000</v>
      </c>
      <c r="N70" s="3">
        <v>33320071265</v>
      </c>
      <c r="P70" s="3">
        <v>39881286000</v>
      </c>
      <c r="R70" s="3">
        <v>-6561214735</v>
      </c>
    </row>
    <row r="72" spans="2:18" ht="21.75" thickBot="1" x14ac:dyDescent="0.6">
      <c r="B72" s="34" t="s">
        <v>147</v>
      </c>
      <c r="D72" s="10">
        <f>SUM(D10:D71)</f>
        <v>403300</v>
      </c>
      <c r="F72" s="10">
        <f>SUM(F10:F71)</f>
        <v>30418401928</v>
      </c>
      <c r="H72" s="10">
        <f>SUM(H10:H71)</f>
        <v>24015914279</v>
      </c>
      <c r="J72" s="10">
        <f>SUM(J10:J71)</f>
        <v>6402487649</v>
      </c>
      <c r="L72" s="10">
        <f>SUM(L10:L71)</f>
        <v>54955729</v>
      </c>
      <c r="N72" s="10">
        <f>SUM(N10:N71)</f>
        <v>782335152667</v>
      </c>
      <c r="P72" s="10">
        <f>SUM(P10:P71)</f>
        <v>747780373493</v>
      </c>
      <c r="R72" s="10">
        <f>SUM(R10:R71)</f>
        <v>34554779174</v>
      </c>
    </row>
    <row r="73" spans="2:18" ht="21.75" thickTop="1" x14ac:dyDescent="0.55000000000000004"/>
    <row r="74" spans="2:18" ht="26.25" x14ac:dyDescent="0.65">
      <c r="J74" s="29">
        <v>13</v>
      </c>
    </row>
  </sheetData>
  <sortState xmlns:xlrd2="http://schemas.microsoft.com/office/spreadsheetml/2017/richdata2" ref="B10:R70">
    <sortCondition descending="1" ref="R10:R70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4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8"/>
  <sheetViews>
    <sheetView rightToLeft="1" topLeftCell="A16" workbookViewId="0">
      <selection activeCell="B2" sqref="B2:R38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96" t="s">
        <v>164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17"/>
      <c r="R2" s="17"/>
      <c r="S2" s="17"/>
      <c r="T2" s="17"/>
      <c r="U2" s="17"/>
    </row>
    <row r="3" spans="2:28" ht="30" x14ac:dyDescent="0.6">
      <c r="B3" s="96" t="s">
        <v>67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17"/>
      <c r="R3" s="17"/>
    </row>
    <row r="4" spans="2:28" ht="30" x14ac:dyDescent="0.6">
      <c r="B4" s="96" t="s">
        <v>1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17"/>
      <c r="R4" s="17"/>
    </row>
    <row r="6" spans="2:28" s="2" customFormat="1" ht="30" x14ac:dyDescent="0.55000000000000004">
      <c r="B6" s="14" t="s">
        <v>273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97" t="s">
        <v>71</v>
      </c>
      <c r="D7" s="98" t="s">
        <v>69</v>
      </c>
      <c r="E7" s="98" t="s">
        <v>69</v>
      </c>
      <c r="F7" s="98" t="s">
        <v>69</v>
      </c>
      <c r="G7" s="98" t="s">
        <v>69</v>
      </c>
      <c r="H7" s="98" t="s">
        <v>69</v>
      </c>
      <c r="I7" s="98" t="s">
        <v>69</v>
      </c>
      <c r="J7" s="98" t="s">
        <v>69</v>
      </c>
      <c r="L7" s="98" t="s">
        <v>70</v>
      </c>
      <c r="M7" s="98" t="s">
        <v>70</v>
      </c>
      <c r="N7" s="98" t="s">
        <v>70</v>
      </c>
      <c r="O7" s="98" t="s">
        <v>70</v>
      </c>
      <c r="P7" s="98" t="s">
        <v>70</v>
      </c>
      <c r="Q7" s="98" t="s">
        <v>70</v>
      </c>
      <c r="R7" s="98" t="s">
        <v>70</v>
      </c>
    </row>
    <row r="8" spans="2:28" s="60" customFormat="1" ht="48" customHeight="1" x14ac:dyDescent="0.75">
      <c r="B8" s="97" t="s">
        <v>71</v>
      </c>
      <c r="D8" s="128" t="s">
        <v>135</v>
      </c>
      <c r="E8" s="61"/>
      <c r="F8" s="128" t="s">
        <v>132</v>
      </c>
      <c r="G8" s="61"/>
      <c r="H8" s="128" t="s">
        <v>133</v>
      </c>
      <c r="I8" s="61"/>
      <c r="J8" s="128" t="s">
        <v>136</v>
      </c>
      <c r="L8" s="128" t="s">
        <v>135</v>
      </c>
      <c r="M8" s="61"/>
      <c r="N8" s="128" t="s">
        <v>132</v>
      </c>
      <c r="O8" s="61"/>
      <c r="P8" s="128" t="s">
        <v>133</v>
      </c>
      <c r="Q8" s="61"/>
      <c r="R8" s="128" t="s">
        <v>136</v>
      </c>
    </row>
    <row r="9" spans="2:28" ht="21.75" x14ac:dyDescent="0.6">
      <c r="B9" s="54" t="s">
        <v>192</v>
      </c>
      <c r="C9" s="4"/>
      <c r="D9" s="62">
        <v>2332204950</v>
      </c>
      <c r="E9" s="4"/>
      <c r="F9" s="62">
        <v>0</v>
      </c>
      <c r="G9" s="4"/>
      <c r="H9" s="62">
        <v>0</v>
      </c>
      <c r="I9" s="4"/>
      <c r="J9" s="62">
        <v>2332204950</v>
      </c>
      <c r="K9" s="4"/>
      <c r="L9" s="84">
        <v>20366497511</v>
      </c>
      <c r="M9" s="4"/>
      <c r="N9" s="62">
        <v>0</v>
      </c>
      <c r="O9" s="4"/>
      <c r="P9" s="62">
        <v>0</v>
      </c>
      <c r="Q9" s="4"/>
      <c r="R9" s="62">
        <v>20366497511</v>
      </c>
    </row>
    <row r="10" spans="2:28" ht="21.75" x14ac:dyDescent="0.6">
      <c r="B10" s="4" t="s">
        <v>189</v>
      </c>
      <c r="C10" s="4"/>
      <c r="D10" s="31">
        <v>1943653280</v>
      </c>
      <c r="E10" s="4"/>
      <c r="F10" s="31">
        <v>0</v>
      </c>
      <c r="G10" s="4"/>
      <c r="H10" s="31">
        <v>0</v>
      </c>
      <c r="I10" s="4"/>
      <c r="J10" s="31">
        <v>1943653280</v>
      </c>
      <c r="K10" s="4"/>
      <c r="L10" s="58">
        <v>17765165913</v>
      </c>
      <c r="M10" s="4"/>
      <c r="N10" s="31">
        <v>-3329769812</v>
      </c>
      <c r="O10" s="4"/>
      <c r="P10" s="31">
        <v>0</v>
      </c>
      <c r="Q10" s="4"/>
      <c r="R10" s="31">
        <v>14435396101</v>
      </c>
    </row>
    <row r="11" spans="2:28" ht="21.75" x14ac:dyDescent="0.6">
      <c r="B11" s="4" t="s">
        <v>165</v>
      </c>
      <c r="C11" s="4"/>
      <c r="D11" s="31">
        <v>2908090318</v>
      </c>
      <c r="E11" s="4"/>
      <c r="F11" s="31">
        <v>-8028824511</v>
      </c>
      <c r="G11" s="4"/>
      <c r="H11" s="31">
        <v>0</v>
      </c>
      <c r="I11" s="4"/>
      <c r="J11" s="31">
        <v>-5120734193</v>
      </c>
      <c r="K11" s="4"/>
      <c r="L11" s="58">
        <v>28756058494</v>
      </c>
      <c r="M11" s="4"/>
      <c r="N11" s="31">
        <v>-15422359326</v>
      </c>
      <c r="O11" s="4"/>
      <c r="P11" s="31">
        <v>-994032228</v>
      </c>
      <c r="Q11" s="4"/>
      <c r="R11" s="31">
        <v>12339666940</v>
      </c>
    </row>
    <row r="12" spans="2:28" ht="21.75" x14ac:dyDescent="0.6">
      <c r="B12" s="4" t="s">
        <v>254</v>
      </c>
      <c r="C12" s="4"/>
      <c r="D12" s="31">
        <v>0</v>
      </c>
      <c r="E12" s="4"/>
      <c r="F12" s="31">
        <v>0</v>
      </c>
      <c r="G12" s="4"/>
      <c r="H12" s="31">
        <v>0</v>
      </c>
      <c r="I12" s="4"/>
      <c r="J12" s="31">
        <v>0</v>
      </c>
      <c r="K12" s="4"/>
      <c r="L12" s="58">
        <v>0</v>
      </c>
      <c r="M12" s="4"/>
      <c r="N12" s="31">
        <v>0</v>
      </c>
      <c r="O12" s="4"/>
      <c r="P12" s="31">
        <v>3104370173</v>
      </c>
      <c r="Q12" s="4"/>
      <c r="R12" s="31">
        <v>3104370173</v>
      </c>
    </row>
    <row r="13" spans="2:28" ht="21.75" x14ac:dyDescent="0.6">
      <c r="B13" s="4" t="s">
        <v>235</v>
      </c>
      <c r="C13" s="4"/>
      <c r="D13" s="31">
        <v>0</v>
      </c>
      <c r="E13" s="4"/>
      <c r="F13" s="31">
        <v>0</v>
      </c>
      <c r="G13" s="4"/>
      <c r="H13" s="31">
        <v>0</v>
      </c>
      <c r="I13" s="4"/>
      <c r="J13" s="31">
        <v>0</v>
      </c>
      <c r="K13" s="4"/>
      <c r="L13" s="58">
        <v>1142845210</v>
      </c>
      <c r="M13" s="4"/>
      <c r="N13" s="31">
        <v>0</v>
      </c>
      <c r="O13" s="4"/>
      <c r="P13" s="31">
        <v>5</v>
      </c>
      <c r="Q13" s="4"/>
      <c r="R13" s="31">
        <v>1142845215</v>
      </c>
    </row>
    <row r="14" spans="2:28" ht="21.75" x14ac:dyDescent="0.6">
      <c r="B14" s="4" t="s">
        <v>195</v>
      </c>
      <c r="C14" s="4"/>
      <c r="D14" s="31">
        <v>163049742</v>
      </c>
      <c r="E14" s="4"/>
      <c r="F14" s="31">
        <v>102444628</v>
      </c>
      <c r="G14" s="4"/>
      <c r="H14" s="31">
        <v>0</v>
      </c>
      <c r="I14" s="4"/>
      <c r="J14" s="31">
        <v>265494370</v>
      </c>
      <c r="K14" s="4"/>
      <c r="L14" s="58">
        <v>163049742</v>
      </c>
      <c r="M14" s="4"/>
      <c r="N14" s="31">
        <v>98817998</v>
      </c>
      <c r="O14" s="4"/>
      <c r="P14" s="31">
        <v>0</v>
      </c>
      <c r="Q14" s="4"/>
      <c r="R14" s="31">
        <v>261867740</v>
      </c>
    </row>
    <row r="15" spans="2:28" ht="21.75" x14ac:dyDescent="0.6">
      <c r="B15" s="45" t="s">
        <v>251</v>
      </c>
      <c r="C15" s="4"/>
      <c r="D15" s="64">
        <v>0</v>
      </c>
      <c r="E15" s="4"/>
      <c r="F15" s="64">
        <v>0</v>
      </c>
      <c r="G15" s="4"/>
      <c r="H15" s="64">
        <v>0</v>
      </c>
      <c r="I15" s="4"/>
      <c r="J15" s="64">
        <v>0</v>
      </c>
      <c r="K15" s="4"/>
      <c r="L15" s="95">
        <v>0</v>
      </c>
      <c r="M15" s="4"/>
      <c r="N15" s="64">
        <v>0</v>
      </c>
      <c r="O15" s="4"/>
      <c r="P15" s="64">
        <v>109644993</v>
      </c>
      <c r="Q15" s="4"/>
      <c r="R15" s="64">
        <v>109644993</v>
      </c>
    </row>
    <row r="16" spans="2:28" ht="21.75" x14ac:dyDescent="0.6">
      <c r="B16" s="4" t="s">
        <v>261</v>
      </c>
      <c r="C16" s="4"/>
      <c r="D16" s="31">
        <v>0</v>
      </c>
      <c r="E16" s="4"/>
      <c r="F16" s="31">
        <v>0</v>
      </c>
      <c r="G16" s="4"/>
      <c r="H16" s="31">
        <v>0</v>
      </c>
      <c r="I16" s="4"/>
      <c r="J16" s="31">
        <v>0</v>
      </c>
      <c r="K16" s="4"/>
      <c r="L16" s="58">
        <v>0</v>
      </c>
      <c r="M16" s="4"/>
      <c r="N16" s="31">
        <v>0</v>
      </c>
      <c r="O16" s="4"/>
      <c r="P16" s="31">
        <v>70180747</v>
      </c>
      <c r="Q16" s="4"/>
      <c r="R16" s="31">
        <v>70180747</v>
      </c>
    </row>
    <row r="17" spans="2:18" ht="21.75" x14ac:dyDescent="0.6">
      <c r="B17" s="4" t="s">
        <v>260</v>
      </c>
      <c r="C17" s="4"/>
      <c r="D17" s="31">
        <v>0</v>
      </c>
      <c r="E17" s="4"/>
      <c r="F17" s="31">
        <v>0</v>
      </c>
      <c r="G17" s="4"/>
      <c r="H17" s="31">
        <v>0</v>
      </c>
      <c r="I17" s="4"/>
      <c r="J17" s="31">
        <v>0</v>
      </c>
      <c r="K17" s="4"/>
      <c r="L17" s="58">
        <v>0</v>
      </c>
      <c r="M17" s="4"/>
      <c r="N17" s="31">
        <v>0</v>
      </c>
      <c r="O17" s="4"/>
      <c r="P17" s="31">
        <v>66037917</v>
      </c>
      <c r="Q17" s="4"/>
      <c r="R17" s="31">
        <v>66037917</v>
      </c>
    </row>
    <row r="18" spans="2:18" ht="21.75" x14ac:dyDescent="0.6">
      <c r="B18" s="4" t="s">
        <v>258</v>
      </c>
      <c r="C18" s="4"/>
      <c r="D18" s="31">
        <v>0</v>
      </c>
      <c r="E18" s="4"/>
      <c r="F18" s="31">
        <v>0</v>
      </c>
      <c r="G18" s="4"/>
      <c r="H18" s="31">
        <v>0</v>
      </c>
      <c r="I18" s="4"/>
      <c r="J18" s="31">
        <v>0</v>
      </c>
      <c r="K18" s="4"/>
      <c r="L18" s="58">
        <v>0</v>
      </c>
      <c r="M18" s="4"/>
      <c r="N18" s="31">
        <v>0</v>
      </c>
      <c r="O18" s="4"/>
      <c r="P18" s="31">
        <v>62854275</v>
      </c>
      <c r="Q18" s="4"/>
      <c r="R18" s="31">
        <v>62854275</v>
      </c>
    </row>
    <row r="19" spans="2:18" ht="21.75" x14ac:dyDescent="0.6">
      <c r="B19" s="4" t="s">
        <v>186</v>
      </c>
      <c r="C19" s="4"/>
      <c r="D19" s="31">
        <v>0</v>
      </c>
      <c r="E19" s="4"/>
      <c r="F19" s="31">
        <v>7453648</v>
      </c>
      <c r="G19" s="4"/>
      <c r="H19" s="31">
        <v>0</v>
      </c>
      <c r="I19" s="4"/>
      <c r="J19" s="31">
        <v>7453648</v>
      </c>
      <c r="K19" s="4"/>
      <c r="L19" s="58">
        <v>0</v>
      </c>
      <c r="M19" s="4"/>
      <c r="N19" s="31">
        <v>45981807</v>
      </c>
      <c r="O19" s="4"/>
      <c r="P19" s="31">
        <v>0</v>
      </c>
      <c r="Q19" s="4"/>
      <c r="R19" s="31">
        <v>45981807</v>
      </c>
    </row>
    <row r="20" spans="2:18" ht="21.75" x14ac:dyDescent="0.6">
      <c r="B20" s="4" t="s">
        <v>239</v>
      </c>
      <c r="C20" s="4"/>
      <c r="D20" s="31">
        <v>0</v>
      </c>
      <c r="E20" s="4"/>
      <c r="F20" s="31">
        <v>0</v>
      </c>
      <c r="G20" s="4"/>
      <c r="H20" s="31">
        <v>0</v>
      </c>
      <c r="I20" s="4"/>
      <c r="J20" s="31">
        <v>0</v>
      </c>
      <c r="K20" s="4"/>
      <c r="L20" s="58">
        <v>37994844</v>
      </c>
      <c r="M20" s="4"/>
      <c r="N20" s="31">
        <v>0</v>
      </c>
      <c r="O20" s="4"/>
      <c r="P20" s="31">
        <v>6830585</v>
      </c>
      <c r="Q20" s="4"/>
      <c r="R20" s="31">
        <v>44825429</v>
      </c>
    </row>
    <row r="21" spans="2:18" ht="21.75" x14ac:dyDescent="0.6">
      <c r="B21" s="4" t="s">
        <v>259</v>
      </c>
      <c r="C21" s="4"/>
      <c r="D21" s="31">
        <v>0</v>
      </c>
      <c r="E21" s="4"/>
      <c r="F21" s="31">
        <v>0</v>
      </c>
      <c r="G21" s="4"/>
      <c r="H21" s="31">
        <v>0</v>
      </c>
      <c r="I21" s="4"/>
      <c r="J21" s="31">
        <v>0</v>
      </c>
      <c r="K21" s="4"/>
      <c r="L21" s="58">
        <v>0</v>
      </c>
      <c r="M21" s="4"/>
      <c r="N21" s="31">
        <v>0</v>
      </c>
      <c r="O21" s="4"/>
      <c r="P21" s="31">
        <v>41422623</v>
      </c>
      <c r="Q21" s="4"/>
      <c r="R21" s="31">
        <v>41422623</v>
      </c>
    </row>
    <row r="22" spans="2:18" ht="21.75" x14ac:dyDescent="0.6">
      <c r="B22" s="4" t="s">
        <v>183</v>
      </c>
      <c r="C22" s="4"/>
      <c r="D22" s="31">
        <v>0</v>
      </c>
      <c r="E22" s="4"/>
      <c r="F22" s="31">
        <v>10328127</v>
      </c>
      <c r="G22" s="4"/>
      <c r="H22" s="31">
        <v>0</v>
      </c>
      <c r="I22" s="4"/>
      <c r="J22" s="31">
        <v>10328127</v>
      </c>
      <c r="K22" s="4"/>
      <c r="L22" s="58">
        <v>0</v>
      </c>
      <c r="M22" s="4"/>
      <c r="N22" s="31">
        <v>21235211</v>
      </c>
      <c r="O22" s="4"/>
      <c r="P22" s="31">
        <v>0</v>
      </c>
      <c r="Q22" s="4"/>
      <c r="R22" s="31">
        <v>21235211</v>
      </c>
    </row>
    <row r="23" spans="2:18" ht="21.75" x14ac:dyDescent="0.6">
      <c r="B23" s="4" t="s">
        <v>257</v>
      </c>
      <c r="C23" s="4"/>
      <c r="D23" s="31">
        <v>0</v>
      </c>
      <c r="E23" s="4"/>
      <c r="F23" s="31">
        <v>0</v>
      </c>
      <c r="G23" s="4"/>
      <c r="H23" s="31">
        <v>0</v>
      </c>
      <c r="I23" s="4"/>
      <c r="J23" s="31">
        <v>0</v>
      </c>
      <c r="K23" s="4"/>
      <c r="L23" s="58">
        <v>0</v>
      </c>
      <c r="M23" s="4"/>
      <c r="N23" s="31">
        <v>0</v>
      </c>
      <c r="O23" s="4"/>
      <c r="P23" s="31">
        <v>18344853</v>
      </c>
      <c r="Q23" s="4"/>
      <c r="R23" s="31">
        <v>18344853</v>
      </c>
    </row>
    <row r="24" spans="2:18" ht="21.75" x14ac:dyDescent="0.6">
      <c r="B24" s="4" t="s">
        <v>252</v>
      </c>
      <c r="C24" s="4"/>
      <c r="D24" s="31">
        <v>0</v>
      </c>
      <c r="E24" s="4"/>
      <c r="F24" s="31">
        <v>0</v>
      </c>
      <c r="G24" s="4"/>
      <c r="H24" s="31">
        <v>0</v>
      </c>
      <c r="I24" s="4"/>
      <c r="J24" s="31">
        <v>0</v>
      </c>
      <c r="K24" s="4"/>
      <c r="L24" s="58">
        <v>0</v>
      </c>
      <c r="M24" s="4"/>
      <c r="N24" s="31">
        <v>0</v>
      </c>
      <c r="O24" s="4"/>
      <c r="P24" s="31">
        <v>12546484</v>
      </c>
      <c r="Q24" s="4"/>
      <c r="R24" s="31">
        <v>12546484</v>
      </c>
    </row>
    <row r="25" spans="2:18" ht="21.75" x14ac:dyDescent="0.6">
      <c r="B25" s="4" t="s">
        <v>256</v>
      </c>
      <c r="C25" s="4"/>
      <c r="D25" s="31">
        <v>0</v>
      </c>
      <c r="E25" s="4"/>
      <c r="F25" s="31">
        <v>0</v>
      </c>
      <c r="G25" s="4"/>
      <c r="H25" s="31">
        <v>0</v>
      </c>
      <c r="I25" s="4"/>
      <c r="J25" s="31">
        <v>0</v>
      </c>
      <c r="K25" s="4"/>
      <c r="L25" s="58">
        <v>0</v>
      </c>
      <c r="M25" s="4"/>
      <c r="N25" s="31">
        <v>0</v>
      </c>
      <c r="O25" s="4"/>
      <c r="P25" s="31">
        <v>10931331</v>
      </c>
      <c r="Q25" s="4"/>
      <c r="R25" s="31">
        <v>10931331</v>
      </c>
    </row>
    <row r="26" spans="2:18" ht="21.75" x14ac:dyDescent="0.6">
      <c r="B26" s="4" t="s">
        <v>169</v>
      </c>
      <c r="C26" s="4"/>
      <c r="D26" s="31">
        <v>0</v>
      </c>
      <c r="E26" s="4"/>
      <c r="F26" s="31">
        <v>28120127</v>
      </c>
      <c r="G26" s="4"/>
      <c r="H26" s="31">
        <v>0</v>
      </c>
      <c r="I26" s="4"/>
      <c r="J26" s="31">
        <v>28120127</v>
      </c>
      <c r="K26" s="4"/>
      <c r="L26" s="58">
        <v>0</v>
      </c>
      <c r="M26" s="4"/>
      <c r="N26" s="31">
        <v>3770690</v>
      </c>
      <c r="O26" s="4"/>
      <c r="P26" s="31">
        <v>0</v>
      </c>
      <c r="Q26" s="4"/>
      <c r="R26" s="31">
        <v>3770690</v>
      </c>
    </row>
    <row r="27" spans="2:18" ht="21.75" x14ac:dyDescent="0.6">
      <c r="B27" s="4" t="s">
        <v>253</v>
      </c>
      <c r="C27" s="4"/>
      <c r="D27" s="31">
        <v>0</v>
      </c>
      <c r="E27" s="4"/>
      <c r="F27" s="31">
        <v>0</v>
      </c>
      <c r="G27" s="4"/>
      <c r="H27" s="31">
        <v>0</v>
      </c>
      <c r="I27" s="4"/>
      <c r="J27" s="31">
        <v>0</v>
      </c>
      <c r="K27" s="4"/>
      <c r="L27" s="58">
        <v>0</v>
      </c>
      <c r="M27" s="4"/>
      <c r="N27" s="31">
        <v>0</v>
      </c>
      <c r="O27" s="4"/>
      <c r="P27" s="31">
        <v>2723630</v>
      </c>
      <c r="Q27" s="4"/>
      <c r="R27" s="31">
        <v>2723630</v>
      </c>
    </row>
    <row r="28" spans="2:18" ht="21.75" x14ac:dyDescent="0.6">
      <c r="B28" s="4" t="s">
        <v>237</v>
      </c>
      <c r="C28" s="4"/>
      <c r="D28" s="31">
        <v>0</v>
      </c>
      <c r="E28" s="4"/>
      <c r="F28" s="31">
        <v>0</v>
      </c>
      <c r="G28" s="4"/>
      <c r="H28" s="31">
        <v>0</v>
      </c>
      <c r="I28" s="4"/>
      <c r="J28" s="31">
        <v>0</v>
      </c>
      <c r="K28" s="4"/>
      <c r="L28" s="58">
        <v>280250</v>
      </c>
      <c r="M28" s="4"/>
      <c r="N28" s="31">
        <v>0</v>
      </c>
      <c r="O28" s="4"/>
      <c r="P28" s="31">
        <v>-2250848</v>
      </c>
      <c r="Q28" s="4"/>
      <c r="R28" s="31">
        <v>-1970598</v>
      </c>
    </row>
    <row r="29" spans="2:18" ht="21.75" x14ac:dyDescent="0.6">
      <c r="B29" s="4" t="s">
        <v>181</v>
      </c>
      <c r="C29" s="4"/>
      <c r="D29" s="31">
        <v>0</v>
      </c>
      <c r="E29" s="4"/>
      <c r="F29" s="31">
        <v>-30063549</v>
      </c>
      <c r="G29" s="4"/>
      <c r="H29" s="31">
        <v>0</v>
      </c>
      <c r="I29" s="4"/>
      <c r="J29" s="31">
        <v>-30063549</v>
      </c>
      <c r="K29" s="4"/>
      <c r="L29" s="58">
        <v>0</v>
      </c>
      <c r="M29" s="4"/>
      <c r="N29" s="31">
        <v>-20707700</v>
      </c>
      <c r="O29" s="4"/>
      <c r="P29" s="31">
        <v>0</v>
      </c>
      <c r="Q29" s="4"/>
      <c r="R29" s="31">
        <v>-20707700</v>
      </c>
    </row>
    <row r="30" spans="2:18" ht="21.75" x14ac:dyDescent="0.6">
      <c r="B30" s="4" t="s">
        <v>174</v>
      </c>
      <c r="C30" s="4"/>
      <c r="D30" s="31">
        <v>0</v>
      </c>
      <c r="E30" s="4"/>
      <c r="F30" s="31">
        <v>-30573628</v>
      </c>
      <c r="G30" s="4"/>
      <c r="H30" s="31">
        <v>0</v>
      </c>
      <c r="I30" s="4"/>
      <c r="J30" s="31">
        <v>-30573628</v>
      </c>
      <c r="K30" s="4"/>
      <c r="L30" s="58">
        <v>0</v>
      </c>
      <c r="M30" s="4"/>
      <c r="N30" s="31">
        <v>-37398934</v>
      </c>
      <c r="O30" s="4"/>
      <c r="P30" s="31">
        <v>0</v>
      </c>
      <c r="Q30" s="4"/>
      <c r="R30" s="31">
        <v>-37398934</v>
      </c>
    </row>
    <row r="31" spans="2:18" ht="21.75" x14ac:dyDescent="0.6">
      <c r="B31" s="4" t="s">
        <v>172</v>
      </c>
      <c r="C31" s="4"/>
      <c r="D31" s="31">
        <v>0</v>
      </c>
      <c r="E31" s="4"/>
      <c r="F31" s="31">
        <v>-116805704</v>
      </c>
      <c r="G31" s="4"/>
      <c r="H31" s="31">
        <v>0</v>
      </c>
      <c r="I31" s="4"/>
      <c r="J31" s="31">
        <v>-116805704</v>
      </c>
      <c r="K31" s="4"/>
      <c r="L31" s="58">
        <v>0</v>
      </c>
      <c r="M31" s="4"/>
      <c r="N31" s="31">
        <v>-233258578</v>
      </c>
      <c r="O31" s="4"/>
      <c r="P31" s="31">
        <v>0</v>
      </c>
      <c r="Q31" s="4"/>
      <c r="R31" s="31">
        <v>-233258578</v>
      </c>
    </row>
    <row r="32" spans="2:18" ht="21.75" x14ac:dyDescent="0.6">
      <c r="B32" s="4" t="s">
        <v>255</v>
      </c>
      <c r="C32" s="4"/>
      <c r="D32" s="31">
        <v>0</v>
      </c>
      <c r="E32" s="4"/>
      <c r="F32" s="31">
        <v>0</v>
      </c>
      <c r="G32" s="4"/>
      <c r="H32" s="31">
        <v>0</v>
      </c>
      <c r="I32" s="4"/>
      <c r="J32" s="31">
        <v>0</v>
      </c>
      <c r="K32" s="4"/>
      <c r="L32" s="58">
        <v>0</v>
      </c>
      <c r="M32" s="4"/>
      <c r="N32" s="31">
        <v>0</v>
      </c>
      <c r="O32" s="4"/>
      <c r="P32" s="31">
        <v>-314019162</v>
      </c>
      <c r="Q32" s="4"/>
      <c r="R32" s="31">
        <v>-314019162</v>
      </c>
    </row>
    <row r="33" spans="2:18" ht="21.75" x14ac:dyDescent="0.6">
      <c r="B33" s="4" t="s">
        <v>179</v>
      </c>
      <c r="C33" s="4"/>
      <c r="D33" s="31">
        <v>0</v>
      </c>
      <c r="E33" s="4"/>
      <c r="F33" s="31">
        <v>-148926901</v>
      </c>
      <c r="G33" s="4"/>
      <c r="H33" s="31">
        <v>0</v>
      </c>
      <c r="I33" s="4"/>
      <c r="J33" s="31">
        <v>-148926901</v>
      </c>
      <c r="K33" s="4"/>
      <c r="L33" s="58">
        <v>0</v>
      </c>
      <c r="M33" s="4"/>
      <c r="N33" s="31">
        <v>-396823615</v>
      </c>
      <c r="O33" s="4"/>
      <c r="P33" s="31">
        <v>0</v>
      </c>
      <c r="Q33" s="4"/>
      <c r="R33" s="31">
        <v>-396823615</v>
      </c>
    </row>
    <row r="34" spans="2:18" ht="21.75" x14ac:dyDescent="0.6">
      <c r="B34" s="4" t="s">
        <v>176</v>
      </c>
      <c r="C34" s="4"/>
      <c r="D34" s="31">
        <v>0</v>
      </c>
      <c r="E34" s="4"/>
      <c r="F34" s="31">
        <v>-258556527</v>
      </c>
      <c r="G34" s="4"/>
      <c r="H34" s="31">
        <v>0</v>
      </c>
      <c r="I34" s="4"/>
      <c r="J34" s="31">
        <v>-258556527</v>
      </c>
      <c r="K34" s="4"/>
      <c r="L34" s="58">
        <v>0</v>
      </c>
      <c r="M34" s="4"/>
      <c r="N34" s="31">
        <v>-559699693</v>
      </c>
      <c r="O34" s="4"/>
      <c r="P34" s="31">
        <v>0</v>
      </c>
      <c r="Q34" s="4"/>
      <c r="R34" s="31">
        <v>-559699693</v>
      </c>
    </row>
    <row r="36" spans="2:18" ht="24.75" thickBot="1" x14ac:dyDescent="0.65">
      <c r="B36" s="28" t="s">
        <v>147</v>
      </c>
      <c r="D36" s="10">
        <f>SUM(D9:D35)</f>
        <v>7346998290</v>
      </c>
      <c r="E36" s="2"/>
      <c r="F36" s="10">
        <f>SUM(F9:F35)</f>
        <v>-8465404290</v>
      </c>
      <c r="G36" s="2"/>
      <c r="H36" s="10">
        <f>SUM(H9:H35)</f>
        <v>0</v>
      </c>
      <c r="I36" s="2"/>
      <c r="J36" s="10">
        <f>SUM(J9:J35)</f>
        <v>-1118406000</v>
      </c>
      <c r="K36" s="2"/>
      <c r="L36" s="10">
        <f>SUM(L9:L35)</f>
        <v>68231891964</v>
      </c>
      <c r="M36" s="2"/>
      <c r="N36" s="10">
        <f>SUM(N9:N35)</f>
        <v>-19830211952</v>
      </c>
      <c r="O36" s="2"/>
      <c r="P36" s="10">
        <f>SUM(P9:P35)</f>
        <v>2195585378</v>
      </c>
      <c r="Q36" s="2"/>
      <c r="R36" s="10">
        <f>SUM(R9:R35)</f>
        <v>50597265390</v>
      </c>
    </row>
    <row r="37" spans="2:18" ht="21.75" thickTop="1" x14ac:dyDescent="0.6"/>
    <row r="38" spans="2:18" ht="30" x14ac:dyDescent="0.75">
      <c r="J38" s="68">
        <v>14</v>
      </c>
    </row>
  </sheetData>
  <sortState xmlns:xlrd2="http://schemas.microsoft.com/office/spreadsheetml/2017/richdata2" ref="B9:R34">
    <sortCondition descending="1" ref="R9:R34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25" right="0.25" top="0.75" bottom="0.75" header="0.3" footer="0.3"/>
  <pageSetup paperSize="9" scale="5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6"/>
  <sheetViews>
    <sheetView rightToLeft="1" topLeftCell="A6" workbookViewId="0">
      <selection activeCell="B2" sqref="B2:L26"/>
    </sheetView>
  </sheetViews>
  <sheetFormatPr defaultRowHeight="21.75" customHeight="1" x14ac:dyDescent="0.55000000000000004"/>
  <cols>
    <col min="1" max="1" width="3" style="2" customWidth="1"/>
    <col min="2" max="2" width="42.7109375" style="2" customWidth="1"/>
    <col min="3" max="3" width="1" style="2" customWidth="1"/>
    <col min="4" max="4" width="20.7109375" style="2" bestFit="1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96" t="s">
        <v>164</v>
      </c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2:28" ht="31.5" customHeight="1" x14ac:dyDescent="0.55000000000000004">
      <c r="B3" s="96" t="s">
        <v>67</v>
      </c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2:28" ht="31.5" customHeight="1" x14ac:dyDescent="0.55000000000000004">
      <c r="B4" s="96" t="s">
        <v>1</v>
      </c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2:28" ht="73.5" customHeight="1" x14ac:dyDescent="0.55000000000000004"/>
    <row r="6" spans="2:28" ht="30" x14ac:dyDescent="0.55000000000000004">
      <c r="B6" s="14" t="s">
        <v>274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21.75" customHeight="1" x14ac:dyDescent="0.55000000000000004">
      <c r="B8" s="100" t="s">
        <v>137</v>
      </c>
      <c r="C8" s="100" t="s">
        <v>137</v>
      </c>
      <c r="D8" s="100" t="s">
        <v>137</v>
      </c>
      <c r="F8" s="100" t="s">
        <v>69</v>
      </c>
      <c r="G8" s="100" t="s">
        <v>69</v>
      </c>
      <c r="H8" s="100" t="s">
        <v>69</v>
      </c>
      <c r="J8" s="100" t="s">
        <v>70</v>
      </c>
      <c r="K8" s="100" t="s">
        <v>70</v>
      </c>
      <c r="L8" s="100" t="s">
        <v>70</v>
      </c>
    </row>
    <row r="9" spans="2:28" s="49" customFormat="1" ht="50.25" customHeight="1" x14ac:dyDescent="0.6">
      <c r="B9" s="125" t="s">
        <v>138</v>
      </c>
      <c r="D9" s="125" t="s">
        <v>54</v>
      </c>
      <c r="F9" s="125" t="s">
        <v>139</v>
      </c>
      <c r="H9" s="125" t="s">
        <v>140</v>
      </c>
      <c r="J9" s="125" t="s">
        <v>139</v>
      </c>
      <c r="L9" s="125" t="s">
        <v>140</v>
      </c>
    </row>
    <row r="10" spans="2:28" s="4" customFormat="1" ht="21.75" customHeight="1" x14ac:dyDescent="0.55000000000000004">
      <c r="B10" s="54" t="s">
        <v>213</v>
      </c>
      <c r="D10" s="87" t="s">
        <v>216</v>
      </c>
      <c r="F10" s="62">
        <v>1972602720</v>
      </c>
      <c r="H10" s="54" t="s">
        <v>76</v>
      </c>
      <c r="J10" s="62">
        <v>18150460320</v>
      </c>
      <c r="L10" s="54"/>
    </row>
    <row r="11" spans="2:28" s="4" customFormat="1" ht="21.75" customHeight="1" x14ac:dyDescent="0.55000000000000004">
      <c r="B11" s="45" t="s">
        <v>198</v>
      </c>
      <c r="D11" s="45" t="s">
        <v>76</v>
      </c>
      <c r="F11" s="64">
        <v>3135616439</v>
      </c>
      <c r="H11" s="45" t="s">
        <v>76</v>
      </c>
      <c r="J11" s="64">
        <v>16450689529</v>
      </c>
      <c r="L11" s="45" t="s">
        <v>76</v>
      </c>
    </row>
    <row r="12" spans="2:28" s="4" customFormat="1" ht="21.75" customHeight="1" x14ac:dyDescent="0.55000000000000004">
      <c r="B12" s="45" t="s">
        <v>61</v>
      </c>
      <c r="D12" s="85" t="s">
        <v>262</v>
      </c>
      <c r="F12" s="64">
        <v>0</v>
      </c>
      <c r="H12" s="45" t="s">
        <v>76</v>
      </c>
      <c r="J12" s="64">
        <v>10852818331</v>
      </c>
      <c r="L12" s="45"/>
    </row>
    <row r="13" spans="2:28" s="4" customFormat="1" ht="21.75" customHeight="1" x14ac:dyDescent="0.55000000000000004">
      <c r="B13" s="45" t="s">
        <v>221</v>
      </c>
      <c r="D13" s="85" t="s">
        <v>224</v>
      </c>
      <c r="F13" s="64">
        <v>794520548</v>
      </c>
      <c r="H13" s="45" t="s">
        <v>76</v>
      </c>
      <c r="J13" s="64">
        <v>9469599982</v>
      </c>
      <c r="L13" s="45"/>
    </row>
    <row r="14" spans="2:28" s="4" customFormat="1" ht="21.75" customHeight="1" x14ac:dyDescent="0.55000000000000004">
      <c r="B14" s="45" t="s">
        <v>241</v>
      </c>
      <c r="D14" s="85" t="s">
        <v>263</v>
      </c>
      <c r="F14" s="64">
        <v>0</v>
      </c>
      <c r="H14" s="45" t="s">
        <v>76</v>
      </c>
      <c r="J14" s="64">
        <v>4215923635</v>
      </c>
      <c r="L14" s="45"/>
    </row>
    <row r="15" spans="2:28" s="4" customFormat="1" ht="21.75" customHeight="1" x14ac:dyDescent="0.55000000000000004">
      <c r="B15" s="45" t="s">
        <v>225</v>
      </c>
      <c r="D15" s="85" t="s">
        <v>226</v>
      </c>
      <c r="F15" s="64">
        <v>399452053</v>
      </c>
      <c r="H15" s="45" t="s">
        <v>76</v>
      </c>
      <c r="J15" s="64">
        <v>2603835600</v>
      </c>
      <c r="L15" s="45"/>
    </row>
    <row r="16" spans="2:28" s="4" customFormat="1" ht="21.75" customHeight="1" x14ac:dyDescent="0.55000000000000004">
      <c r="B16" s="45" t="s">
        <v>213</v>
      </c>
      <c r="D16" s="85" t="s">
        <v>214</v>
      </c>
      <c r="F16" s="64">
        <v>1972605184</v>
      </c>
      <c r="H16" s="45" t="s">
        <v>76</v>
      </c>
      <c r="J16" s="64">
        <v>1973227713</v>
      </c>
      <c r="L16" s="45"/>
    </row>
    <row r="17" spans="2:12" s="4" customFormat="1" ht="21.75" customHeight="1" x14ac:dyDescent="0.55000000000000004">
      <c r="B17" s="45" t="s">
        <v>201</v>
      </c>
      <c r="D17" s="85" t="s">
        <v>202</v>
      </c>
      <c r="F17" s="64">
        <v>186230454</v>
      </c>
      <c r="H17" s="45" t="s">
        <v>76</v>
      </c>
      <c r="J17" s="64">
        <v>630765101</v>
      </c>
      <c r="L17" s="45"/>
    </row>
    <row r="18" spans="2:12" s="4" customFormat="1" ht="21.75" customHeight="1" x14ac:dyDescent="0.55000000000000004">
      <c r="B18" s="4" t="s">
        <v>201</v>
      </c>
      <c r="D18" s="86" t="s">
        <v>233</v>
      </c>
      <c r="F18" s="31">
        <v>140473971</v>
      </c>
      <c r="H18" s="4" t="s">
        <v>76</v>
      </c>
      <c r="J18" s="31">
        <v>140473971</v>
      </c>
      <c r="L18" s="4" t="s">
        <v>76</v>
      </c>
    </row>
    <row r="19" spans="2:12" s="4" customFormat="1" ht="21.75" customHeight="1" x14ac:dyDescent="0.55000000000000004">
      <c r="B19" s="45" t="s">
        <v>221</v>
      </c>
      <c r="D19" s="85" t="s">
        <v>222</v>
      </c>
      <c r="F19" s="64">
        <v>1589</v>
      </c>
      <c r="H19" s="45" t="s">
        <v>76</v>
      </c>
      <c r="J19" s="64">
        <v>11800181</v>
      </c>
      <c r="L19" s="45"/>
    </row>
    <row r="20" spans="2:12" s="4" customFormat="1" ht="21.75" customHeight="1" x14ac:dyDescent="0.55000000000000004">
      <c r="B20" s="45" t="s">
        <v>218</v>
      </c>
      <c r="D20" s="85" t="s">
        <v>219</v>
      </c>
      <c r="F20" s="64">
        <v>2107</v>
      </c>
      <c r="H20" s="45" t="s">
        <v>76</v>
      </c>
      <c r="J20" s="64">
        <v>2102763</v>
      </c>
      <c r="L20" s="45"/>
    </row>
    <row r="21" spans="2:12" s="4" customFormat="1" ht="21.75" customHeight="1" x14ac:dyDescent="0.55000000000000004">
      <c r="B21" s="4" t="s">
        <v>62</v>
      </c>
      <c r="D21" s="86" t="s">
        <v>63</v>
      </c>
      <c r="F21" s="31">
        <v>19159</v>
      </c>
      <c r="H21" s="4" t="s">
        <v>76</v>
      </c>
      <c r="J21" s="31">
        <v>225602</v>
      </c>
      <c r="L21" s="4" t="s">
        <v>76</v>
      </c>
    </row>
    <row r="22" spans="2:12" s="4" customFormat="1" ht="21.75" customHeight="1" x14ac:dyDescent="0.55000000000000004">
      <c r="B22" s="45" t="s">
        <v>201</v>
      </c>
      <c r="D22" s="85" t="s">
        <v>205</v>
      </c>
      <c r="F22" s="64">
        <v>7183</v>
      </c>
      <c r="H22" s="45" t="s">
        <v>76</v>
      </c>
      <c r="J22" s="64">
        <v>117144</v>
      </c>
      <c r="L22" s="45"/>
    </row>
    <row r="23" spans="2:12" s="4" customFormat="1" ht="21.75" customHeight="1" x14ac:dyDescent="0.55000000000000004">
      <c r="B23" s="45" t="s">
        <v>228</v>
      </c>
      <c r="D23" s="85" t="s">
        <v>229</v>
      </c>
      <c r="F23" s="64">
        <v>6317</v>
      </c>
      <c r="H23" s="45" t="s">
        <v>76</v>
      </c>
      <c r="J23" s="64">
        <v>6317</v>
      </c>
      <c r="L23" s="45"/>
    </row>
    <row r="24" spans="2:12" ht="21.75" customHeight="1" thickBot="1" x14ac:dyDescent="0.6">
      <c r="B24" s="126" t="s">
        <v>147</v>
      </c>
      <c r="C24" s="126"/>
      <c r="D24" s="126"/>
      <c r="F24" s="10">
        <f>SUM(F10:F23)</f>
        <v>8601537724</v>
      </c>
      <c r="H24" s="34"/>
      <c r="J24" s="10">
        <f>SUM(J10:J23)</f>
        <v>64502046189</v>
      </c>
      <c r="L24" s="34"/>
    </row>
    <row r="25" spans="2:12" ht="21.75" customHeight="1" thickTop="1" x14ac:dyDescent="0.55000000000000004"/>
    <row r="26" spans="2:12" ht="30" x14ac:dyDescent="0.75">
      <c r="F26" s="72">
        <v>15</v>
      </c>
    </row>
  </sheetData>
  <sortState xmlns:xlrd2="http://schemas.microsoft.com/office/spreadsheetml/2017/richdata2" ref="B10:L23">
    <sortCondition descending="1" ref="J10:J23"/>
  </sortState>
  <mergeCells count="13">
    <mergeCell ref="B2:L2"/>
    <mergeCell ref="B3:L3"/>
    <mergeCell ref="B4:L4"/>
    <mergeCell ref="B24:D24"/>
    <mergeCell ref="J9"/>
    <mergeCell ref="L9"/>
    <mergeCell ref="J8:L8"/>
    <mergeCell ref="B9"/>
    <mergeCell ref="D9"/>
    <mergeCell ref="B8:D8"/>
    <mergeCell ref="F9"/>
    <mergeCell ref="H9"/>
    <mergeCell ref="F8:H8"/>
  </mergeCells>
  <pageMargins left="0.7" right="0.7" top="0.75" bottom="0.75" header="0.3" footer="0.3"/>
  <pageSetup paperSize="9" scale="7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7"/>
  <sheetViews>
    <sheetView rightToLeft="1" workbookViewId="0">
      <selection activeCell="L5" sqref="L5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96" t="s">
        <v>164</v>
      </c>
      <c r="C2" s="96"/>
      <c r="D2" s="96"/>
      <c r="E2" s="96"/>
      <c r="F2" s="96"/>
    </row>
    <row r="3" spans="2:28" ht="30" x14ac:dyDescent="0.55000000000000004">
      <c r="B3" s="96" t="s">
        <v>67</v>
      </c>
      <c r="C3" s="96"/>
      <c r="D3" s="96"/>
      <c r="E3" s="96"/>
      <c r="F3" s="96"/>
    </row>
    <row r="4" spans="2:28" ht="30" x14ac:dyDescent="0.55000000000000004">
      <c r="B4" s="96" t="s">
        <v>1</v>
      </c>
      <c r="C4" s="96"/>
      <c r="D4" s="96"/>
      <c r="E4" s="96"/>
      <c r="F4" s="96"/>
    </row>
    <row r="5" spans="2:28" ht="125.25" customHeight="1" x14ac:dyDescent="0.55000000000000004"/>
    <row r="6" spans="2:28" s="28" customFormat="1" ht="24" x14ac:dyDescent="0.6">
      <c r="B6" s="77" t="s">
        <v>275</v>
      </c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29" t="s">
        <v>141</v>
      </c>
      <c r="D8" s="96" t="s">
        <v>69</v>
      </c>
      <c r="F8" s="96" t="s">
        <v>5</v>
      </c>
    </row>
    <row r="9" spans="2:28" ht="30" x14ac:dyDescent="0.55000000000000004">
      <c r="B9" s="130" t="s">
        <v>141</v>
      </c>
      <c r="D9" s="131" t="s">
        <v>57</v>
      </c>
      <c r="F9" s="131" t="s">
        <v>57</v>
      </c>
    </row>
    <row r="10" spans="2:28" x14ac:dyDescent="0.55000000000000004">
      <c r="B10" s="2" t="s">
        <v>264</v>
      </c>
      <c r="D10" s="3">
        <v>0</v>
      </c>
      <c r="F10" s="3">
        <v>424145</v>
      </c>
    </row>
    <row r="11" spans="2:28" x14ac:dyDescent="0.55000000000000004">
      <c r="B11" s="2" t="s">
        <v>142</v>
      </c>
      <c r="D11" s="3">
        <v>0</v>
      </c>
      <c r="F11" s="3">
        <v>32136597</v>
      </c>
    </row>
    <row r="12" spans="2:28" x14ac:dyDescent="0.55000000000000004">
      <c r="B12" s="2" t="s">
        <v>143</v>
      </c>
      <c r="D12" s="3">
        <v>1198453</v>
      </c>
      <c r="F12" s="3">
        <v>88999621</v>
      </c>
    </row>
    <row r="13" spans="2:28" ht="21.75" thickBot="1" x14ac:dyDescent="0.6">
      <c r="B13" s="34" t="s">
        <v>147</v>
      </c>
      <c r="D13" s="10">
        <f>SUM(D10:D12)</f>
        <v>1198453</v>
      </c>
      <c r="F13" s="10">
        <f>SUM(F10:F12)</f>
        <v>121560363</v>
      </c>
    </row>
    <row r="14" spans="2:28" ht="21.75" thickTop="1" x14ac:dyDescent="0.55000000000000004"/>
    <row r="15" spans="2:28" ht="85.5" customHeight="1" x14ac:dyDescent="0.55000000000000004"/>
    <row r="16" spans="2:28" ht="85.5" customHeight="1" x14ac:dyDescent="0.55000000000000004"/>
    <row r="17" spans="4:4" ht="30" x14ac:dyDescent="0.75">
      <c r="D17" s="68">
        <v>16</v>
      </c>
    </row>
  </sheetData>
  <mergeCells count="8"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zoomScale="85" zoomScaleNormal="85" workbookViewId="0">
      <selection activeCell="G24" sqref="G24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96" t="s">
        <v>164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3:17" ht="30" x14ac:dyDescent="0.55000000000000004">
      <c r="C3" s="96" t="s">
        <v>0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3:17" ht="30" x14ac:dyDescent="0.55000000000000004">
      <c r="C4" s="96" t="s">
        <v>1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67" t="s">
        <v>148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97" t="s">
        <v>158</v>
      </c>
      <c r="D9" s="98" t="s">
        <v>3</v>
      </c>
      <c r="E9" s="98" t="s">
        <v>3</v>
      </c>
      <c r="F9" s="98" t="s">
        <v>3</v>
      </c>
      <c r="G9" s="98" t="s">
        <v>3</v>
      </c>
      <c r="I9" s="98" t="s">
        <v>4</v>
      </c>
      <c r="J9" s="98" t="s">
        <v>4</v>
      </c>
      <c r="K9" s="98" t="s">
        <v>4</v>
      </c>
      <c r="M9" s="98" t="s">
        <v>5</v>
      </c>
      <c r="N9" s="98" t="s">
        <v>5</v>
      </c>
      <c r="O9" s="98" t="s">
        <v>5</v>
      </c>
      <c r="P9" s="98" t="s">
        <v>5</v>
      </c>
      <c r="Q9" s="98" t="s">
        <v>5</v>
      </c>
    </row>
    <row r="10" spans="3:17" s="6" customFormat="1" ht="44.25" customHeight="1" x14ac:dyDescent="0.25">
      <c r="C10" s="97"/>
      <c r="D10" s="12"/>
      <c r="E10" s="99" t="s">
        <v>7</v>
      </c>
      <c r="F10" s="12"/>
      <c r="G10" s="99" t="s">
        <v>8</v>
      </c>
      <c r="I10" s="99" t="s">
        <v>159</v>
      </c>
      <c r="J10" s="12"/>
      <c r="K10" s="99" t="s">
        <v>160</v>
      </c>
      <c r="M10" s="99" t="s">
        <v>7</v>
      </c>
      <c r="N10" s="12"/>
      <c r="O10" s="99" t="s">
        <v>8</v>
      </c>
      <c r="Q10" s="101" t="s">
        <v>12</v>
      </c>
    </row>
    <row r="11" spans="3:17" s="6" customFormat="1" ht="39.75" customHeight="1" x14ac:dyDescent="0.25">
      <c r="C11" s="97"/>
      <c r="D11" s="11"/>
      <c r="E11" s="100" t="s">
        <v>7</v>
      </c>
      <c r="F11" s="11"/>
      <c r="G11" s="100" t="s">
        <v>8</v>
      </c>
      <c r="I11" s="100"/>
      <c r="J11" s="11"/>
      <c r="K11" s="100"/>
      <c r="M11" s="100" t="s">
        <v>7</v>
      </c>
      <c r="N11" s="11"/>
      <c r="O11" s="100" t="s">
        <v>8</v>
      </c>
      <c r="Q11" s="102" t="s">
        <v>12</v>
      </c>
    </row>
    <row r="12" spans="3:17" x14ac:dyDescent="0.55000000000000004">
      <c r="C12" s="50" t="s">
        <v>152</v>
      </c>
      <c r="E12" s="3">
        <f>'اوراق مشارکت'!R26</f>
        <v>554172610155</v>
      </c>
      <c r="G12" s="3">
        <f>'اوراق مشارکت'!T26</f>
        <v>574260475394</v>
      </c>
      <c r="I12" s="3">
        <f>'اوراق مشارکت'!X26</f>
        <v>0</v>
      </c>
      <c r="K12" s="3">
        <f>'اوراق مشارکت'!AB26</f>
        <v>0</v>
      </c>
      <c r="M12" s="3">
        <f>'اوراق مشارکت'!AH26</f>
        <v>554172610155</v>
      </c>
      <c r="O12" s="3">
        <f>'اوراق مشارکت'!AJ26</f>
        <v>565795071099</v>
      </c>
      <c r="Q12" s="8">
        <f t="shared" ref="Q12:Q18" si="0">O12/$O$18</f>
        <v>0.48683525536391264</v>
      </c>
    </row>
    <row r="13" spans="3:17" x14ac:dyDescent="0.55000000000000004">
      <c r="C13" s="2" t="s">
        <v>154</v>
      </c>
      <c r="E13" s="3">
        <f>سپرده!L25</f>
        <v>222195478773</v>
      </c>
      <c r="G13" s="3">
        <f>E13</f>
        <v>222195478773</v>
      </c>
      <c r="I13" s="3">
        <f>سپرده!N25</f>
        <v>187372730635</v>
      </c>
      <c r="K13" s="3">
        <f>سپرده!P25</f>
        <v>184953636319</v>
      </c>
      <c r="M13" s="3">
        <f>سپرده!R25</f>
        <v>224614573089</v>
      </c>
      <c r="O13" s="3">
        <f>M13</f>
        <v>224614573089</v>
      </c>
      <c r="Q13" s="8">
        <f t="shared" si="0"/>
        <v>0.19326837336323485</v>
      </c>
    </row>
    <row r="14" spans="3:17" x14ac:dyDescent="0.55000000000000004">
      <c r="C14" s="65" t="s">
        <v>150</v>
      </c>
      <c r="E14" s="3">
        <f>سهام!G34</f>
        <v>231354819188</v>
      </c>
      <c r="G14" s="3">
        <f>سهام!I34</f>
        <v>234400593112.15994</v>
      </c>
      <c r="I14" s="3">
        <f>سهام!M34</f>
        <v>11495207028</v>
      </c>
      <c r="K14" s="3">
        <f>سهام!Q34</f>
        <v>30418401928</v>
      </c>
      <c r="M14" s="3">
        <f>سهام!W34</f>
        <v>218834111937</v>
      </c>
      <c r="O14" s="3">
        <f>سهام!Y34</f>
        <v>206780367453.74997</v>
      </c>
      <c r="Q14" s="8">
        <f t="shared" si="0"/>
        <v>0.17792302926579523</v>
      </c>
    </row>
    <row r="15" spans="3:17" x14ac:dyDescent="0.55000000000000004">
      <c r="C15" s="2" t="s">
        <v>157</v>
      </c>
      <c r="E15" s="3">
        <f>'گواهی سپرده'!N15</f>
        <v>180000000000</v>
      </c>
      <c r="G15" s="3">
        <f>'گواهی سپرده'!P15</f>
        <v>180000000000</v>
      </c>
      <c r="I15" s="3">
        <f>'گواهی سپرده'!T15</f>
        <v>0</v>
      </c>
      <c r="K15" s="3">
        <f>'گواهی سپرده'!X15</f>
        <v>15000000000</v>
      </c>
      <c r="M15" s="3">
        <f>'گواهی سپرده'!AB15</f>
        <v>165000000000</v>
      </c>
      <c r="O15" s="3">
        <f>'گواهی سپرده'!AD15</f>
        <v>165000000000</v>
      </c>
      <c r="Q15" s="8">
        <f t="shared" si="0"/>
        <v>0.14197334200705725</v>
      </c>
    </row>
    <row r="16" spans="3:17" x14ac:dyDescent="0.55000000000000004">
      <c r="C16" s="2" t="s">
        <v>151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 t="shared" si="0"/>
        <v>0</v>
      </c>
    </row>
    <row r="17" spans="3:17" x14ac:dyDescent="0.55000000000000004">
      <c r="C17" s="2" t="s">
        <v>153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ht="21.75" thickBot="1" x14ac:dyDescent="0.6">
      <c r="C18" s="2" t="s">
        <v>147</v>
      </c>
      <c r="D18" s="3">
        <f t="shared" ref="D18:P18" si="1">SUM(D12:D17)</f>
        <v>0</v>
      </c>
      <c r="E18" s="10">
        <f t="shared" si="1"/>
        <v>1187722908116</v>
      </c>
      <c r="F18" s="3">
        <f t="shared" si="1"/>
        <v>0</v>
      </c>
      <c r="G18" s="10">
        <f t="shared" si="1"/>
        <v>1210856547279.1599</v>
      </c>
      <c r="H18" s="3">
        <f t="shared" si="1"/>
        <v>0</v>
      </c>
      <c r="I18" s="10">
        <f t="shared" si="1"/>
        <v>198867937663</v>
      </c>
      <c r="J18" s="3">
        <f t="shared" si="1"/>
        <v>0</v>
      </c>
      <c r="K18" s="10">
        <f t="shared" si="1"/>
        <v>230372038247</v>
      </c>
      <c r="L18" s="3">
        <f t="shared" si="1"/>
        <v>0</v>
      </c>
      <c r="M18" s="10">
        <f t="shared" si="1"/>
        <v>1162621295181</v>
      </c>
      <c r="N18" s="3">
        <f t="shared" si="1"/>
        <v>0</v>
      </c>
      <c r="O18" s="10">
        <f t="shared" si="1"/>
        <v>1162190011641.75</v>
      </c>
      <c r="P18" s="3">
        <f t="shared" si="1"/>
        <v>0</v>
      </c>
      <c r="Q18" s="36">
        <f t="shared" si="0"/>
        <v>1</v>
      </c>
    </row>
    <row r="19" spans="3:17" ht="21.75" thickTop="1" x14ac:dyDescent="0.55000000000000004"/>
    <row r="22" spans="3:17" ht="30" x14ac:dyDescent="0.75">
      <c r="I22" s="68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6"/>
  <sheetViews>
    <sheetView rightToLeft="1" zoomScale="55" zoomScaleNormal="55" workbookViewId="0">
      <selection activeCell="A5" sqref="A5:XFD5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4.28515625" style="2" customWidth="1"/>
    <col min="6" max="6" width="1" style="2" customWidth="1"/>
    <col min="7" max="7" width="18.42578125" style="2" bestFit="1" customWidth="1"/>
    <col min="8" max="8" width="1" style="2" customWidth="1"/>
    <col min="9" max="9" width="19.7109375" style="2" customWidth="1"/>
    <col min="10" max="10" width="1" style="2" customWidth="1"/>
    <col min="11" max="11" width="10.5703125" style="2" customWidth="1"/>
    <col min="12" max="12" width="0.85546875" style="2" customWidth="1"/>
    <col min="13" max="13" width="15" style="2" customWidth="1"/>
    <col min="14" max="14" width="1" style="2" customWidth="1"/>
    <col min="15" max="15" width="12.140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1.42578125" style="2" bestFit="1" customWidth="1"/>
    <col min="20" max="20" width="1" style="2" customWidth="1"/>
    <col min="21" max="21" width="11.28515625" style="2" customWidth="1"/>
    <col min="22" max="22" width="1" style="2" customWidth="1"/>
    <col min="23" max="23" width="17.7109375" style="2" customWidth="1"/>
    <col min="24" max="24" width="1" style="2" customWidth="1"/>
    <col min="25" max="25" width="17.140625" style="2" customWidth="1"/>
    <col min="26" max="26" width="1" style="2" customWidth="1"/>
    <col min="27" max="27" width="17.5703125" style="7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96" t="s">
        <v>164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3:27" ht="30" x14ac:dyDescent="0.55000000000000004">
      <c r="C3" s="96" t="s">
        <v>0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</row>
    <row r="4" spans="3:27" ht="30" x14ac:dyDescent="0.55000000000000004">
      <c r="C4" s="96" t="s">
        <v>1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</row>
    <row r="5" spans="3:27" ht="30" x14ac:dyDescent="0.55000000000000004"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3:27" ht="30" x14ac:dyDescent="0.55000000000000004">
      <c r="C6" s="14" t="s">
        <v>149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8" spans="3:27" s="6" customFormat="1" ht="34.5" customHeight="1" x14ac:dyDescent="0.25">
      <c r="C8" s="97" t="s">
        <v>2</v>
      </c>
      <c r="E8" s="98" t="s">
        <v>3</v>
      </c>
      <c r="F8" s="98" t="s">
        <v>3</v>
      </c>
      <c r="G8" s="98" t="s">
        <v>3</v>
      </c>
      <c r="H8" s="98" t="s">
        <v>3</v>
      </c>
      <c r="I8" s="98" t="s">
        <v>3</v>
      </c>
      <c r="J8" s="103"/>
      <c r="K8" s="98" t="s">
        <v>4</v>
      </c>
      <c r="L8" s="98" t="s">
        <v>4</v>
      </c>
      <c r="M8" s="98" t="s">
        <v>4</v>
      </c>
      <c r="N8" s="98" t="s">
        <v>4</v>
      </c>
      <c r="O8" s="98" t="s">
        <v>4</v>
      </c>
      <c r="P8" s="98" t="s">
        <v>4</v>
      </c>
      <c r="Q8" s="98" t="s">
        <v>4</v>
      </c>
      <c r="R8" s="103"/>
      <c r="S8" s="98" t="s">
        <v>5</v>
      </c>
      <c r="T8" s="98" t="s">
        <v>5</v>
      </c>
      <c r="U8" s="98" t="s">
        <v>5</v>
      </c>
      <c r="V8" s="98" t="s">
        <v>5</v>
      </c>
      <c r="W8" s="98" t="s">
        <v>5</v>
      </c>
      <c r="X8" s="98" t="s">
        <v>5</v>
      </c>
      <c r="Y8" s="98" t="s">
        <v>5</v>
      </c>
      <c r="Z8" s="98" t="s">
        <v>5</v>
      </c>
      <c r="AA8" s="98" t="s">
        <v>5</v>
      </c>
    </row>
    <row r="9" spans="3:27" s="6" customFormat="1" ht="44.25" customHeight="1" x14ac:dyDescent="0.25">
      <c r="C9" s="97" t="s">
        <v>2</v>
      </c>
      <c r="D9" s="103"/>
      <c r="E9" s="99" t="s">
        <v>6</v>
      </c>
      <c r="F9" s="104"/>
      <c r="G9" s="99" t="s">
        <v>7</v>
      </c>
      <c r="H9" s="12"/>
      <c r="I9" s="99" t="s">
        <v>8</v>
      </c>
      <c r="J9" s="103"/>
      <c r="K9" s="99" t="s">
        <v>9</v>
      </c>
      <c r="L9" s="99" t="s">
        <v>9</v>
      </c>
      <c r="M9" s="99" t="s">
        <v>9</v>
      </c>
      <c r="N9" s="12"/>
      <c r="O9" s="99" t="s">
        <v>10</v>
      </c>
      <c r="P9" s="99" t="s">
        <v>10</v>
      </c>
      <c r="Q9" s="99" t="s">
        <v>10</v>
      </c>
      <c r="R9" s="103"/>
      <c r="S9" s="99" t="s">
        <v>6</v>
      </c>
      <c r="T9" s="104"/>
      <c r="U9" s="99" t="s">
        <v>11</v>
      </c>
      <c r="V9" s="104"/>
      <c r="W9" s="99" t="s">
        <v>7</v>
      </c>
      <c r="X9" s="104"/>
      <c r="Y9" s="99" t="s">
        <v>8</v>
      </c>
      <c r="Z9" s="103"/>
      <c r="AA9" s="99" t="s">
        <v>12</v>
      </c>
    </row>
    <row r="10" spans="3:27" s="6" customFormat="1" ht="54" customHeight="1" x14ac:dyDescent="0.25">
      <c r="C10" s="97" t="s">
        <v>2</v>
      </c>
      <c r="D10" s="103"/>
      <c r="E10" s="100" t="s">
        <v>6</v>
      </c>
      <c r="F10" s="105"/>
      <c r="G10" s="100" t="s">
        <v>7</v>
      </c>
      <c r="H10" s="11"/>
      <c r="I10" s="100" t="s">
        <v>8</v>
      </c>
      <c r="J10" s="103"/>
      <c r="K10" s="100" t="s">
        <v>6</v>
      </c>
      <c r="L10" s="11"/>
      <c r="M10" s="100" t="s">
        <v>7</v>
      </c>
      <c r="N10" s="11"/>
      <c r="O10" s="100" t="s">
        <v>6</v>
      </c>
      <c r="P10" s="11"/>
      <c r="Q10" s="100" t="s">
        <v>13</v>
      </c>
      <c r="R10" s="103"/>
      <c r="S10" s="100" t="s">
        <v>6</v>
      </c>
      <c r="T10" s="105"/>
      <c r="U10" s="100" t="s">
        <v>11</v>
      </c>
      <c r="V10" s="105"/>
      <c r="W10" s="100" t="s">
        <v>7</v>
      </c>
      <c r="X10" s="105"/>
      <c r="Y10" s="100" t="s">
        <v>8</v>
      </c>
      <c r="Z10" s="103"/>
      <c r="AA10" s="100" t="s">
        <v>12</v>
      </c>
    </row>
    <row r="11" spans="3:27" x14ac:dyDescent="0.55000000000000004">
      <c r="C11" s="50" t="s">
        <v>27</v>
      </c>
      <c r="E11" s="3">
        <v>3432838</v>
      </c>
      <c r="G11" s="3">
        <v>37330605060</v>
      </c>
      <c r="I11" s="3">
        <v>37127049239.232002</v>
      </c>
      <c r="K11" s="3">
        <v>0</v>
      </c>
      <c r="M11" s="3">
        <v>0</v>
      </c>
      <c r="O11" s="3">
        <v>0</v>
      </c>
      <c r="Q11" s="3">
        <v>0</v>
      </c>
      <c r="S11" s="3">
        <v>3432838</v>
      </c>
      <c r="U11" s="3">
        <v>10120</v>
      </c>
      <c r="W11" s="3">
        <v>37330605060</v>
      </c>
      <c r="Y11" s="3">
        <v>34533615652.667999</v>
      </c>
      <c r="AA11" s="8">
        <f>Y11/'سرمایه گذاری ها'!$O$18</f>
        <v>2.971425955028181E-2</v>
      </c>
    </row>
    <row r="12" spans="3:27" x14ac:dyDescent="0.55000000000000004">
      <c r="C12" s="2" t="s">
        <v>20</v>
      </c>
      <c r="E12" s="3">
        <v>1660000</v>
      </c>
      <c r="G12" s="3">
        <v>25433232994</v>
      </c>
      <c r="I12" s="3">
        <v>23679265050</v>
      </c>
      <c r="K12" s="3">
        <v>0</v>
      </c>
      <c r="M12" s="3">
        <v>0</v>
      </c>
      <c r="O12" s="3">
        <v>0</v>
      </c>
      <c r="Q12" s="3">
        <v>0</v>
      </c>
      <c r="S12" s="3">
        <v>1660000</v>
      </c>
      <c r="U12" s="3">
        <v>14330</v>
      </c>
      <c r="W12" s="3">
        <v>25433232994</v>
      </c>
      <c r="Y12" s="3">
        <v>23646262590</v>
      </c>
      <c r="AA12" s="8">
        <f>Y12/'سرمایه گذاری ها'!$O$18</f>
        <v>2.034629652047729E-2</v>
      </c>
    </row>
    <row r="13" spans="3:27" x14ac:dyDescent="0.55000000000000004">
      <c r="C13" s="2" t="s">
        <v>21</v>
      </c>
      <c r="E13" s="3">
        <v>3789312</v>
      </c>
      <c r="G13" s="3">
        <v>15415716591</v>
      </c>
      <c r="I13" s="3">
        <v>13744927651.0464</v>
      </c>
      <c r="K13" s="3">
        <v>0</v>
      </c>
      <c r="M13" s="3">
        <v>0</v>
      </c>
      <c r="O13" s="3">
        <v>0</v>
      </c>
      <c r="Q13" s="3">
        <v>0</v>
      </c>
      <c r="S13" s="3">
        <v>3789312</v>
      </c>
      <c r="U13" s="3">
        <v>3463</v>
      </c>
      <c r="W13" s="3">
        <v>15415716591</v>
      </c>
      <c r="Y13" s="3">
        <v>13044309250.636801</v>
      </c>
      <c r="AA13" s="8">
        <f>Y13/'سرمایه گذاری ها'!$O$18</f>
        <v>1.1223904112039267E-2</v>
      </c>
    </row>
    <row r="14" spans="3:27" x14ac:dyDescent="0.55000000000000004">
      <c r="C14" s="2" t="s">
        <v>18</v>
      </c>
      <c r="E14" s="3">
        <v>1394521</v>
      </c>
      <c r="G14" s="3">
        <v>15591578768</v>
      </c>
      <c r="I14" s="3">
        <v>13709751404.494499</v>
      </c>
      <c r="K14" s="3">
        <v>0</v>
      </c>
      <c r="M14" s="3">
        <v>0</v>
      </c>
      <c r="O14" s="3">
        <v>0</v>
      </c>
      <c r="Q14" s="3">
        <v>0</v>
      </c>
      <c r="S14" s="3">
        <v>1394521</v>
      </c>
      <c r="U14" s="3">
        <v>9160</v>
      </c>
      <c r="W14" s="3">
        <v>15591578768</v>
      </c>
      <c r="Y14" s="3">
        <v>12697808176.458</v>
      </c>
      <c r="AA14" s="8">
        <f>Y14/'سرمایه گذاری ها'!$O$18</f>
        <v>1.0925759169553208E-2</v>
      </c>
    </row>
    <row r="15" spans="3:27" x14ac:dyDescent="0.55000000000000004">
      <c r="C15" s="2" t="s">
        <v>105</v>
      </c>
      <c r="E15" s="3">
        <v>174934</v>
      </c>
      <c r="G15" s="3">
        <v>12091787948</v>
      </c>
      <c r="I15" s="3">
        <v>15937306528.455</v>
      </c>
      <c r="K15" s="3">
        <v>0</v>
      </c>
      <c r="M15" s="3">
        <v>0</v>
      </c>
      <c r="O15" s="3">
        <v>-33300</v>
      </c>
      <c r="Q15" s="3">
        <v>3035176118</v>
      </c>
      <c r="S15" s="3">
        <v>141634</v>
      </c>
      <c r="U15" s="3">
        <v>89190</v>
      </c>
      <c r="W15" s="3">
        <v>9790025348</v>
      </c>
      <c r="Y15" s="3">
        <v>12557174058.063</v>
      </c>
      <c r="AA15" s="8">
        <f>Y15/'سرمایه گذاری ها'!$O$18</f>
        <v>1.080475131628803E-2</v>
      </c>
    </row>
    <row r="16" spans="3:27" x14ac:dyDescent="0.55000000000000004">
      <c r="C16" s="2" t="s">
        <v>14</v>
      </c>
      <c r="E16" s="3">
        <v>2080000</v>
      </c>
      <c r="G16" s="3">
        <v>14967877165</v>
      </c>
      <c r="I16" s="3">
        <v>13253469840</v>
      </c>
      <c r="K16" s="3">
        <v>0</v>
      </c>
      <c r="M16" s="3">
        <v>0</v>
      </c>
      <c r="O16" s="3">
        <v>0</v>
      </c>
      <c r="Q16" s="3">
        <v>0</v>
      </c>
      <c r="S16" s="3">
        <v>2080000</v>
      </c>
      <c r="U16" s="3">
        <v>5960</v>
      </c>
      <c r="W16" s="3">
        <v>14967877165</v>
      </c>
      <c r="Y16" s="3">
        <v>12323039040</v>
      </c>
      <c r="AA16" s="8">
        <f>Y16/'سرمایه گذاری ها'!$O$18</f>
        <v>1.0603291128437808E-2</v>
      </c>
    </row>
    <row r="17" spans="3:27" x14ac:dyDescent="0.55000000000000004">
      <c r="C17" s="2" t="s">
        <v>29</v>
      </c>
      <c r="E17" s="3">
        <v>1161436</v>
      </c>
      <c r="G17" s="3">
        <v>9764964149</v>
      </c>
      <c r="I17" s="3">
        <v>9998190447.2280006</v>
      </c>
      <c r="K17" s="3">
        <v>0</v>
      </c>
      <c r="M17" s="3">
        <v>0</v>
      </c>
      <c r="O17" s="3">
        <v>0</v>
      </c>
      <c r="Q17" s="3">
        <v>0</v>
      </c>
      <c r="S17" s="3">
        <v>1161436</v>
      </c>
      <c r="U17" s="3">
        <v>9460</v>
      </c>
      <c r="W17" s="3">
        <v>9764964149</v>
      </c>
      <c r="Y17" s="3">
        <v>10921810811.868</v>
      </c>
      <c r="Z17" s="3"/>
      <c r="AA17" s="8">
        <f>Y17/'سرمایه گذاری ها'!$O$18</f>
        <v>9.3976120104830967E-3</v>
      </c>
    </row>
    <row r="18" spans="3:27" x14ac:dyDescent="0.55000000000000004">
      <c r="C18" s="2" t="s">
        <v>16</v>
      </c>
      <c r="E18" s="3">
        <v>539502</v>
      </c>
      <c r="G18" s="3">
        <v>10685417416</v>
      </c>
      <c r="I18" s="3">
        <v>9181318408.2719994</v>
      </c>
      <c r="K18" s="3">
        <v>0</v>
      </c>
      <c r="M18" s="3">
        <v>0</v>
      </c>
      <c r="O18" s="3">
        <v>0</v>
      </c>
      <c r="Q18" s="3">
        <v>0</v>
      </c>
      <c r="S18" s="3">
        <v>539502</v>
      </c>
      <c r="U18" s="3">
        <v>18980</v>
      </c>
      <c r="W18" s="3">
        <v>10685417416</v>
      </c>
      <c r="Y18" s="3">
        <v>10178821459.638</v>
      </c>
      <c r="AA18" s="8">
        <f>Y18/'سرمایه گذاری ها'!$O$18</f>
        <v>8.7583109110179348E-3</v>
      </c>
    </row>
    <row r="19" spans="3:27" x14ac:dyDescent="0.55000000000000004">
      <c r="C19" s="2" t="s">
        <v>25</v>
      </c>
      <c r="E19" s="3">
        <v>303736</v>
      </c>
      <c r="G19" s="3">
        <v>6171439384</v>
      </c>
      <c r="I19" s="3">
        <v>9856464722.7660007</v>
      </c>
      <c r="K19" s="3">
        <v>0</v>
      </c>
      <c r="M19" s="3">
        <v>0</v>
      </c>
      <c r="O19" s="3">
        <v>0</v>
      </c>
      <c r="Q19" s="3">
        <v>0</v>
      </c>
      <c r="S19" s="3">
        <v>303736</v>
      </c>
      <c r="U19" s="3">
        <v>29664</v>
      </c>
      <c r="W19" s="3">
        <v>6171439384</v>
      </c>
      <c r="Y19" s="3">
        <v>8956415057.0112</v>
      </c>
      <c r="AA19" s="8">
        <f>Y19/'سرمایه گذاری ها'!$O$18</f>
        <v>7.7064980487648975E-3</v>
      </c>
    </row>
    <row r="20" spans="3:27" x14ac:dyDescent="0.55000000000000004">
      <c r="C20" s="2" t="s">
        <v>87</v>
      </c>
      <c r="E20" s="3">
        <v>558957</v>
      </c>
      <c r="G20" s="3">
        <v>10070156309</v>
      </c>
      <c r="I20" s="3">
        <v>8423369080.6859999</v>
      </c>
      <c r="K20" s="3">
        <v>0</v>
      </c>
      <c r="M20" s="3">
        <v>0</v>
      </c>
      <c r="O20" s="3">
        <v>0</v>
      </c>
      <c r="Q20" s="3">
        <v>0</v>
      </c>
      <c r="S20" s="3">
        <v>558957</v>
      </c>
      <c r="U20" s="3">
        <v>15590</v>
      </c>
      <c r="W20" s="3">
        <v>10070156309</v>
      </c>
      <c r="Y20" s="3">
        <v>8662290499.2014999</v>
      </c>
      <c r="AA20" s="8">
        <f>Y20/'سرمایه گذاری ها'!$O$18</f>
        <v>7.453420191561316E-3</v>
      </c>
    </row>
    <row r="21" spans="3:27" x14ac:dyDescent="0.55000000000000004">
      <c r="C21" s="2" t="s">
        <v>96</v>
      </c>
      <c r="E21" s="3">
        <v>1320000</v>
      </c>
      <c r="G21" s="3">
        <v>8411798880</v>
      </c>
      <c r="I21" s="3">
        <v>8542070460</v>
      </c>
      <c r="K21" s="3">
        <v>0</v>
      </c>
      <c r="M21" s="3">
        <v>0</v>
      </c>
      <c r="O21" s="3">
        <v>0</v>
      </c>
      <c r="Q21" s="3">
        <v>0</v>
      </c>
      <c r="S21" s="3">
        <v>1320000</v>
      </c>
      <c r="U21" s="3">
        <v>6290</v>
      </c>
      <c r="W21" s="3">
        <v>8411798880</v>
      </c>
      <c r="Y21" s="3">
        <v>8253398340</v>
      </c>
      <c r="AA21" s="8">
        <f>Y21/'سرمایه گذاری ها'!$O$18</f>
        <v>7.1015911833048392E-3</v>
      </c>
    </row>
    <row r="22" spans="3:27" x14ac:dyDescent="0.55000000000000004">
      <c r="C22" s="2" t="s">
        <v>24</v>
      </c>
      <c r="E22" s="3">
        <v>408024</v>
      </c>
      <c r="G22" s="3">
        <v>9784059139</v>
      </c>
      <c r="I22" s="3">
        <v>9328713915.6000004</v>
      </c>
      <c r="K22" s="3">
        <v>0</v>
      </c>
      <c r="M22" s="3">
        <v>0</v>
      </c>
      <c r="O22" s="3">
        <v>0</v>
      </c>
      <c r="Q22" s="3">
        <v>0</v>
      </c>
      <c r="S22" s="3">
        <v>408024</v>
      </c>
      <c r="U22" s="3">
        <v>19730</v>
      </c>
      <c r="W22" s="3">
        <v>9784059139</v>
      </c>
      <c r="Y22" s="3">
        <v>8002414154.5559998</v>
      </c>
      <c r="AA22" s="8">
        <f>Y22/'سرمایه گذاری ها'!$O$18</f>
        <v>6.8856332221023924E-3</v>
      </c>
    </row>
    <row r="23" spans="3:27" x14ac:dyDescent="0.55000000000000004">
      <c r="C23" s="2" t="s">
        <v>19</v>
      </c>
      <c r="E23" s="3">
        <v>1399534</v>
      </c>
      <c r="G23" s="3">
        <v>4668882313</v>
      </c>
      <c r="I23" s="3">
        <v>8304113226.2462997</v>
      </c>
      <c r="K23" s="3">
        <v>0</v>
      </c>
      <c r="M23" s="3">
        <v>0</v>
      </c>
      <c r="O23" s="3">
        <v>0</v>
      </c>
      <c r="Q23" s="3">
        <v>0</v>
      </c>
      <c r="S23" s="3">
        <v>1399534</v>
      </c>
      <c r="U23" s="3">
        <v>4966</v>
      </c>
      <c r="W23" s="3">
        <v>4668882313</v>
      </c>
      <c r="Y23" s="3">
        <v>6908732833.2282</v>
      </c>
      <c r="AA23" s="8">
        <f>Y23/'سرمایه گذاری ها'!$O$18</f>
        <v>5.9445811476805622E-3</v>
      </c>
    </row>
    <row r="24" spans="3:27" x14ac:dyDescent="0.55000000000000004">
      <c r="C24" s="2" t="s">
        <v>22</v>
      </c>
      <c r="E24" s="3">
        <v>0</v>
      </c>
      <c r="G24" s="3">
        <v>0</v>
      </c>
      <c r="I24" s="3">
        <v>0</v>
      </c>
      <c r="K24" s="3">
        <v>292720</v>
      </c>
      <c r="M24" s="3">
        <v>6909154195</v>
      </c>
      <c r="O24" s="3">
        <v>0</v>
      </c>
      <c r="Q24" s="3">
        <v>0</v>
      </c>
      <c r="S24" s="3">
        <v>292720</v>
      </c>
      <c r="U24" s="3">
        <v>23210</v>
      </c>
      <c r="W24" s="3">
        <v>6909154195</v>
      </c>
      <c r="Y24" s="3">
        <v>6753606714.3599997</v>
      </c>
      <c r="AA24" s="8">
        <f>Y24/'سرمایه گذاری ها'!$O$18</f>
        <v>5.8111037323575173E-3</v>
      </c>
    </row>
    <row r="25" spans="3:27" x14ac:dyDescent="0.55000000000000004">
      <c r="C25" s="2" t="s">
        <v>28</v>
      </c>
      <c r="E25" s="3">
        <v>250368</v>
      </c>
      <c r="G25" s="3">
        <v>9728482333</v>
      </c>
      <c r="I25" s="3">
        <v>8163208581.1199999</v>
      </c>
      <c r="K25" s="3">
        <v>0</v>
      </c>
      <c r="M25" s="3">
        <v>0</v>
      </c>
      <c r="O25" s="3">
        <v>0</v>
      </c>
      <c r="Q25" s="3">
        <v>0</v>
      </c>
      <c r="S25" s="3">
        <v>250368</v>
      </c>
      <c r="U25" s="3">
        <v>27110</v>
      </c>
      <c r="W25" s="3">
        <v>9728482333</v>
      </c>
      <c r="Y25" s="3">
        <v>6747090994.9440002</v>
      </c>
      <c r="AA25" s="8">
        <f>Y25/'سرمایه گذاری ها'!$O$18</f>
        <v>5.8054973174419431E-3</v>
      </c>
    </row>
    <row r="26" spans="3:27" x14ac:dyDescent="0.55000000000000004">
      <c r="C26" s="2" t="s">
        <v>17</v>
      </c>
      <c r="E26" s="3">
        <v>325401</v>
      </c>
      <c r="G26" s="3">
        <v>2485064019</v>
      </c>
      <c r="I26" s="3">
        <v>6641380588.6745996</v>
      </c>
      <c r="K26" s="3">
        <v>0</v>
      </c>
      <c r="M26" s="3">
        <v>0</v>
      </c>
      <c r="O26" s="3">
        <v>0</v>
      </c>
      <c r="Q26" s="3">
        <v>0</v>
      </c>
      <c r="S26" s="3">
        <v>325401</v>
      </c>
      <c r="U26" s="3">
        <v>18691</v>
      </c>
      <c r="W26" s="3">
        <v>2485064019</v>
      </c>
      <c r="Y26" s="3">
        <v>6045881773.9585505</v>
      </c>
      <c r="AA26" s="8">
        <f>Y26/'سرمایه گذاری ها'!$O$18</f>
        <v>5.2021457019906132E-3</v>
      </c>
    </row>
    <row r="27" spans="3:27" x14ac:dyDescent="0.55000000000000004">
      <c r="C27" s="2" t="s">
        <v>23</v>
      </c>
      <c r="E27" s="3">
        <v>0</v>
      </c>
      <c r="G27" s="3">
        <v>0</v>
      </c>
      <c r="I27" s="3">
        <v>0</v>
      </c>
      <c r="K27" s="3">
        <v>354847</v>
      </c>
      <c r="M27" s="3">
        <v>4586052833</v>
      </c>
      <c r="O27" s="3">
        <v>0</v>
      </c>
      <c r="Q27" s="3">
        <v>0</v>
      </c>
      <c r="S27" s="3">
        <v>354847</v>
      </c>
      <c r="U27" s="3">
        <v>13060</v>
      </c>
      <c r="W27" s="3">
        <v>4586052833</v>
      </c>
      <c r="Y27" s="3">
        <v>4606727724.1709995</v>
      </c>
      <c r="AA27" s="8">
        <f>Y27/'سرمایه گذاری ها'!$O$18</f>
        <v>3.9638335194977078E-3</v>
      </c>
    </row>
    <row r="28" spans="3:27" x14ac:dyDescent="0.55000000000000004">
      <c r="C28" s="2" t="s">
        <v>125</v>
      </c>
      <c r="E28" s="3">
        <v>199555</v>
      </c>
      <c r="G28" s="3">
        <v>4911556768</v>
      </c>
      <c r="I28" s="3">
        <v>4729084722.3599997</v>
      </c>
      <c r="K28" s="3">
        <v>0</v>
      </c>
      <c r="M28" s="3">
        <v>0</v>
      </c>
      <c r="O28" s="3">
        <v>0</v>
      </c>
      <c r="Q28" s="3">
        <v>0</v>
      </c>
      <c r="S28" s="3">
        <v>199555</v>
      </c>
      <c r="U28" s="3">
        <v>22950</v>
      </c>
      <c r="W28" s="3">
        <v>4911556768</v>
      </c>
      <c r="Y28" s="3">
        <v>4552537515.8625002</v>
      </c>
      <c r="AA28" s="8">
        <f>Y28/'سرمایه گذاری ها'!$O$18</f>
        <v>3.9172058529666999E-3</v>
      </c>
    </row>
    <row r="29" spans="3:27" x14ac:dyDescent="0.55000000000000004">
      <c r="C29" s="2" t="s">
        <v>99</v>
      </c>
      <c r="E29" s="3">
        <v>1109731</v>
      </c>
      <c r="G29" s="3">
        <v>4298644390</v>
      </c>
      <c r="I29" s="3">
        <v>3367850090.9791498</v>
      </c>
      <c r="K29" s="3">
        <v>0</v>
      </c>
      <c r="M29" s="3">
        <v>0</v>
      </c>
      <c r="O29" s="3">
        <v>0</v>
      </c>
      <c r="Q29" s="3">
        <v>0</v>
      </c>
      <c r="S29" s="3">
        <v>1109731</v>
      </c>
      <c r="U29" s="3">
        <v>2955</v>
      </c>
      <c r="W29" s="3">
        <v>4298644390</v>
      </c>
      <c r="Y29" s="3">
        <v>3259743537.1252499</v>
      </c>
      <c r="AA29" s="8">
        <f>Y29/'سرمایه گذاری ها'!$O$18</f>
        <v>2.8048283881913793E-3</v>
      </c>
    </row>
    <row r="30" spans="3:27" x14ac:dyDescent="0.55000000000000004">
      <c r="C30" s="65" t="s">
        <v>92</v>
      </c>
      <c r="E30" s="3">
        <v>390000</v>
      </c>
      <c r="G30" s="3">
        <v>5566305676</v>
      </c>
      <c r="I30" s="3">
        <v>3128573565</v>
      </c>
      <c r="K30" s="3">
        <v>0</v>
      </c>
      <c r="M30" s="3">
        <v>0</v>
      </c>
      <c r="O30" s="3">
        <v>0</v>
      </c>
      <c r="Q30" s="3">
        <v>0</v>
      </c>
      <c r="S30" s="3">
        <v>390000</v>
      </c>
      <c r="U30" s="3">
        <v>6460</v>
      </c>
      <c r="W30" s="3">
        <v>5566305676</v>
      </c>
      <c r="Y30" s="3">
        <v>2504409570</v>
      </c>
      <c r="AA30" s="8">
        <f>Y30/'سرمایه گذاری ها'!$O$18</f>
        <v>2.1549054327718617E-3</v>
      </c>
    </row>
    <row r="31" spans="3:27" x14ac:dyDescent="0.55000000000000004">
      <c r="C31" s="2" t="s">
        <v>130</v>
      </c>
      <c r="E31" s="3">
        <v>950000</v>
      </c>
      <c r="G31" s="3">
        <v>2263098207</v>
      </c>
      <c r="I31" s="3">
        <v>1722489840</v>
      </c>
      <c r="K31" s="3">
        <v>0</v>
      </c>
      <c r="M31" s="3">
        <v>0</v>
      </c>
      <c r="O31" s="3">
        <v>0</v>
      </c>
      <c r="Q31" s="3">
        <v>0</v>
      </c>
      <c r="S31" s="3">
        <v>950000</v>
      </c>
      <c r="U31" s="3">
        <v>1720</v>
      </c>
      <c r="W31" s="3">
        <v>2263098207</v>
      </c>
      <c r="Y31" s="3">
        <v>1624277700</v>
      </c>
      <c r="AA31" s="8">
        <f>Y31/'سرمایه گذاری ها'!$O$18</f>
        <v>1.3976008085850686E-3</v>
      </c>
    </row>
    <row r="32" spans="3:27" x14ac:dyDescent="0.55000000000000004">
      <c r="C32" s="2" t="s">
        <v>15</v>
      </c>
      <c r="E32" s="3">
        <v>120000</v>
      </c>
      <c r="G32" s="3">
        <v>9704997864</v>
      </c>
      <c r="I32" s="3">
        <v>13688068500</v>
      </c>
      <c r="K32" s="3">
        <v>0</v>
      </c>
      <c r="M32" s="3">
        <v>0</v>
      </c>
      <c r="O32" s="3">
        <v>-120000</v>
      </c>
      <c r="Q32" s="3">
        <v>15251907971</v>
      </c>
      <c r="S32" s="3">
        <v>0</v>
      </c>
      <c r="U32" s="3">
        <v>0</v>
      </c>
      <c r="W32" s="3">
        <v>0</v>
      </c>
      <c r="Y32" s="3">
        <v>0</v>
      </c>
      <c r="AA32" s="8">
        <f>Y32/'سرمایه گذاری ها'!$O$18</f>
        <v>0</v>
      </c>
    </row>
    <row r="33" spans="3:27" x14ac:dyDescent="0.55000000000000004">
      <c r="C33" s="2" t="s">
        <v>26</v>
      </c>
      <c r="E33" s="3">
        <v>250000</v>
      </c>
      <c r="G33" s="3">
        <v>12009153815</v>
      </c>
      <c r="I33" s="3">
        <v>11873927250</v>
      </c>
      <c r="K33" s="3">
        <v>0</v>
      </c>
      <c r="M33" s="3">
        <v>0</v>
      </c>
      <c r="O33" s="3">
        <v>-250000</v>
      </c>
      <c r="Q33" s="3">
        <v>12131317839</v>
      </c>
      <c r="S33" s="3">
        <v>0</v>
      </c>
      <c r="U33" s="3">
        <v>0</v>
      </c>
      <c r="W33" s="3">
        <v>0</v>
      </c>
      <c r="Y33" s="3">
        <v>0</v>
      </c>
      <c r="AA33" s="8">
        <f>Y33/'سرمایه گذاری ها'!$O$18</f>
        <v>0</v>
      </c>
    </row>
    <row r="34" spans="3:27" ht="21.75" thickBot="1" x14ac:dyDescent="0.6">
      <c r="C34" s="2" t="s">
        <v>147</v>
      </c>
      <c r="E34" s="10">
        <f t="shared" ref="E34:T34" si="0">SUM(E11:E33)</f>
        <v>21817849</v>
      </c>
      <c r="F34" s="3">
        <f t="shared" si="0"/>
        <v>0</v>
      </c>
      <c r="G34" s="10">
        <f t="shared" si="0"/>
        <v>231354819188</v>
      </c>
      <c r="H34" s="3">
        <f t="shared" si="0"/>
        <v>0</v>
      </c>
      <c r="I34" s="10">
        <f t="shared" si="0"/>
        <v>234400593112.15994</v>
      </c>
      <c r="J34" s="3">
        <f t="shared" si="0"/>
        <v>0</v>
      </c>
      <c r="K34" s="10">
        <f t="shared" si="0"/>
        <v>647567</v>
      </c>
      <c r="L34" s="3">
        <f t="shared" si="0"/>
        <v>0</v>
      </c>
      <c r="M34" s="10">
        <f t="shared" si="0"/>
        <v>11495207028</v>
      </c>
      <c r="N34" s="3">
        <f t="shared" si="0"/>
        <v>0</v>
      </c>
      <c r="O34" s="10">
        <f t="shared" si="0"/>
        <v>-403300</v>
      </c>
      <c r="P34" s="3">
        <f t="shared" si="0"/>
        <v>0</v>
      </c>
      <c r="Q34" s="10">
        <f t="shared" si="0"/>
        <v>30418401928</v>
      </c>
      <c r="R34" s="3">
        <f t="shared" si="0"/>
        <v>0</v>
      </c>
      <c r="S34" s="10">
        <f t="shared" si="0"/>
        <v>22062116</v>
      </c>
      <c r="T34" s="3">
        <f t="shared" si="0"/>
        <v>0</v>
      </c>
      <c r="U34" s="10"/>
      <c r="V34" s="3">
        <f>SUM(V11:V33)</f>
        <v>0</v>
      </c>
      <c r="W34" s="10">
        <f>SUM(W11:W33)</f>
        <v>218834111937</v>
      </c>
      <c r="X34" s="3">
        <f>SUM(X11:X33)</f>
        <v>0</v>
      </c>
      <c r="Y34" s="10">
        <f>SUM(Y11:Y33)</f>
        <v>206780367453.74997</v>
      </c>
      <c r="Z34" s="3">
        <f>SUM(Z11:Z33)</f>
        <v>0</v>
      </c>
      <c r="AA34" s="35">
        <f>Y34/'سرمایه گذاری ها'!$O$18</f>
        <v>0.17792302926579523</v>
      </c>
    </row>
    <row r="35" spans="3:27" ht="21.75" thickTop="1" x14ac:dyDescent="0.55000000000000004"/>
    <row r="36" spans="3:27" ht="30.75" customHeight="1" x14ac:dyDescent="0.95">
      <c r="O36" s="69">
        <v>2</v>
      </c>
    </row>
  </sheetData>
  <sortState xmlns:xlrd2="http://schemas.microsoft.com/office/spreadsheetml/2017/richdata2" ref="C11:AA33">
    <sortCondition descending="1" ref="Y11:Y33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7" right="0.7" top="0.75" bottom="0.75" header="0.3" footer="0.3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8"/>
  <sheetViews>
    <sheetView rightToLeft="1" workbookViewId="0">
      <selection activeCell="A5" sqref="A5:XFD5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96" t="s">
        <v>164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2:28" ht="30" x14ac:dyDescent="0.6">
      <c r="B3" s="96" t="s">
        <v>0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2:28" ht="30" x14ac:dyDescent="0.6">
      <c r="B4" s="96" t="s">
        <v>1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161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06" t="s">
        <v>3</v>
      </c>
      <c r="E8" s="106" t="s">
        <v>3</v>
      </c>
      <c r="F8" s="106" t="s">
        <v>3</v>
      </c>
      <c r="G8" s="106" t="s">
        <v>3</v>
      </c>
      <c r="H8" s="106" t="s">
        <v>3</v>
      </c>
      <c r="I8" s="106" t="s">
        <v>3</v>
      </c>
      <c r="J8" s="106" t="s">
        <v>3</v>
      </c>
      <c r="K8" s="15"/>
      <c r="L8" s="106" t="s">
        <v>5</v>
      </c>
      <c r="M8" s="106" t="s">
        <v>5</v>
      </c>
      <c r="N8" s="106" t="s">
        <v>5</v>
      </c>
      <c r="O8" s="106" t="s">
        <v>5</v>
      </c>
      <c r="P8" s="106" t="s">
        <v>5</v>
      </c>
      <c r="Q8" s="106" t="s">
        <v>5</v>
      </c>
      <c r="R8" s="106" t="s">
        <v>5</v>
      </c>
      <c r="S8" s="15"/>
    </row>
    <row r="9" spans="2:28" ht="30" x14ac:dyDescent="0.6">
      <c r="B9" s="21" t="s">
        <v>2</v>
      </c>
      <c r="C9" s="15"/>
      <c r="D9" s="18" t="s">
        <v>31</v>
      </c>
      <c r="E9" s="19"/>
      <c r="F9" s="18" t="s">
        <v>32</v>
      </c>
      <c r="G9" s="19"/>
      <c r="H9" s="18" t="s">
        <v>33</v>
      </c>
      <c r="I9" s="19"/>
      <c r="J9" s="18" t="s">
        <v>34</v>
      </c>
      <c r="K9" s="15"/>
      <c r="L9" s="18" t="s">
        <v>31</v>
      </c>
      <c r="M9" s="19"/>
      <c r="N9" s="18" t="s">
        <v>32</v>
      </c>
      <c r="O9" s="19"/>
      <c r="P9" s="18" t="s">
        <v>33</v>
      </c>
      <c r="Q9" s="19"/>
      <c r="R9" s="18" t="s">
        <v>34</v>
      </c>
      <c r="S9" s="15"/>
    </row>
    <row r="12" spans="2:28" ht="26.25" customHeight="1" thickBot="1" x14ac:dyDescent="0.65">
      <c r="B12" s="23" t="s">
        <v>147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 x14ac:dyDescent="0.6"/>
    <row r="18" spans="10:10" ht="30" x14ac:dyDescent="0.75">
      <c r="J18" s="68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3"/>
  <sheetViews>
    <sheetView rightToLeft="1" zoomScale="70" zoomScaleNormal="70" workbookViewId="0">
      <selection activeCell="A7" sqref="A7:XFD7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7109375" style="1" bestFit="1" customWidth="1"/>
    <col min="13" max="13" width="1" style="1" customWidth="1"/>
    <col min="14" max="14" width="11.85546875" style="1" bestFit="1" customWidth="1"/>
    <col min="15" max="15" width="1" style="1" customWidth="1"/>
    <col min="16" max="16" width="8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" style="1" bestFit="1" customWidth="1"/>
    <col min="23" max="23" width="1" style="1" customWidth="1"/>
    <col min="24" max="24" width="13.140625" style="1" customWidth="1"/>
    <col min="25" max="25" width="1" style="1" customWidth="1"/>
    <col min="26" max="26" width="8" style="1" bestFit="1" customWidth="1"/>
    <col min="27" max="27" width="1" style="1" customWidth="1"/>
    <col min="28" max="28" width="14.85546875" style="1" bestFit="1" customWidth="1"/>
    <col min="29" max="29" width="1" style="1" customWidth="1"/>
    <col min="30" max="30" width="8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08" t="s">
        <v>164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</row>
    <row r="3" spans="2:38" ht="39" x14ac:dyDescent="0.6">
      <c r="B3" s="108" t="s">
        <v>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</row>
    <row r="4" spans="2:38" ht="39" x14ac:dyDescent="0.6">
      <c r="B4" s="108" t="s">
        <v>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</row>
    <row r="5" spans="2:38" ht="39" x14ac:dyDescent="0.6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</row>
    <row r="6" spans="2:38" ht="39" x14ac:dyDescent="0.6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265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96" t="s">
        <v>35</v>
      </c>
      <c r="C10" s="96" t="s">
        <v>35</v>
      </c>
      <c r="D10" s="96" t="s">
        <v>35</v>
      </c>
      <c r="E10" s="96" t="s">
        <v>35</v>
      </c>
      <c r="F10" s="96" t="s">
        <v>35</v>
      </c>
      <c r="G10" s="96" t="s">
        <v>35</v>
      </c>
      <c r="H10" s="96" t="s">
        <v>35</v>
      </c>
      <c r="I10" s="96" t="s">
        <v>35</v>
      </c>
      <c r="J10" s="96" t="s">
        <v>35</v>
      </c>
      <c r="K10" s="96" t="s">
        <v>35</v>
      </c>
      <c r="L10" s="96" t="s">
        <v>35</v>
      </c>
      <c r="M10" s="96" t="s">
        <v>35</v>
      </c>
      <c r="N10" s="96" t="s">
        <v>35</v>
      </c>
      <c r="P10" s="96" t="s">
        <v>3</v>
      </c>
      <c r="Q10" s="96" t="s">
        <v>3</v>
      </c>
      <c r="R10" s="96" t="s">
        <v>3</v>
      </c>
      <c r="S10" s="96" t="s">
        <v>3</v>
      </c>
      <c r="T10" s="96" t="s">
        <v>3</v>
      </c>
      <c r="V10" s="96" t="s">
        <v>4</v>
      </c>
      <c r="W10" s="96" t="s">
        <v>4</v>
      </c>
      <c r="X10" s="96" t="s">
        <v>4</v>
      </c>
      <c r="Y10" s="96" t="s">
        <v>4</v>
      </c>
      <c r="Z10" s="96" t="s">
        <v>4</v>
      </c>
      <c r="AA10" s="96" t="s">
        <v>4</v>
      </c>
      <c r="AB10" s="96" t="s">
        <v>4</v>
      </c>
      <c r="AD10" s="96" t="s">
        <v>5</v>
      </c>
      <c r="AE10" s="96" t="s">
        <v>5</v>
      </c>
      <c r="AF10" s="96" t="s">
        <v>5</v>
      </c>
      <c r="AG10" s="96" t="s">
        <v>5</v>
      </c>
      <c r="AH10" s="96" t="s">
        <v>5</v>
      </c>
      <c r="AI10" s="96" t="s">
        <v>5</v>
      </c>
      <c r="AJ10" s="96" t="s">
        <v>5</v>
      </c>
      <c r="AK10" s="96" t="s">
        <v>5</v>
      </c>
      <c r="AL10" s="96" t="s">
        <v>5</v>
      </c>
    </row>
    <row r="11" spans="2:38" s="16" customFormat="1" ht="45.75" customHeight="1" x14ac:dyDescent="0.6">
      <c r="B11" s="99" t="s">
        <v>36</v>
      </c>
      <c r="C11" s="24"/>
      <c r="D11" s="99" t="s">
        <v>37</v>
      </c>
      <c r="E11" s="24"/>
      <c r="F11" s="99" t="s">
        <v>38</v>
      </c>
      <c r="G11" s="24"/>
      <c r="H11" s="99" t="s">
        <v>39</v>
      </c>
      <c r="I11" s="24"/>
      <c r="J11" s="99" t="s">
        <v>156</v>
      </c>
      <c r="K11" s="24"/>
      <c r="L11" s="99" t="s">
        <v>41</v>
      </c>
      <c r="M11" s="24"/>
      <c r="N11" s="99" t="s">
        <v>34</v>
      </c>
      <c r="P11" s="99" t="s">
        <v>6</v>
      </c>
      <c r="Q11" s="24"/>
      <c r="R11" s="99" t="s">
        <v>7</v>
      </c>
      <c r="S11" s="24"/>
      <c r="T11" s="99" t="s">
        <v>8</v>
      </c>
      <c r="V11" s="99" t="s">
        <v>9</v>
      </c>
      <c r="W11" s="99" t="s">
        <v>9</v>
      </c>
      <c r="X11" s="99" t="s">
        <v>9</v>
      </c>
      <c r="Z11" s="99" t="s">
        <v>10</v>
      </c>
      <c r="AA11" s="99" t="s">
        <v>10</v>
      </c>
      <c r="AB11" s="99" t="s">
        <v>10</v>
      </c>
      <c r="AD11" s="99" t="s">
        <v>6</v>
      </c>
      <c r="AE11" s="24"/>
      <c r="AF11" s="99" t="s">
        <v>42</v>
      </c>
      <c r="AG11" s="24"/>
      <c r="AH11" s="99" t="s">
        <v>7</v>
      </c>
      <c r="AI11" s="24"/>
      <c r="AJ11" s="99" t="s">
        <v>8</v>
      </c>
      <c r="AK11" s="24"/>
      <c r="AL11" s="99" t="s">
        <v>12</v>
      </c>
    </row>
    <row r="12" spans="2:38" s="16" customFormat="1" ht="45.75" customHeight="1" x14ac:dyDescent="0.6">
      <c r="B12" s="100" t="s">
        <v>36</v>
      </c>
      <c r="C12" s="26"/>
      <c r="D12" s="100" t="s">
        <v>37</v>
      </c>
      <c r="E12" s="26"/>
      <c r="F12" s="100" t="s">
        <v>38</v>
      </c>
      <c r="G12" s="26"/>
      <c r="H12" s="100" t="s">
        <v>39</v>
      </c>
      <c r="I12" s="26"/>
      <c r="J12" s="100" t="s">
        <v>40</v>
      </c>
      <c r="K12" s="26"/>
      <c r="L12" s="100" t="s">
        <v>41</v>
      </c>
      <c r="M12" s="26"/>
      <c r="N12" s="100" t="s">
        <v>34</v>
      </c>
      <c r="P12" s="100" t="s">
        <v>6</v>
      </c>
      <c r="Q12" s="26"/>
      <c r="R12" s="100" t="s">
        <v>7</v>
      </c>
      <c r="S12" s="26"/>
      <c r="T12" s="100" t="s">
        <v>8</v>
      </c>
      <c r="V12" s="100" t="s">
        <v>6</v>
      </c>
      <c r="W12" s="26"/>
      <c r="X12" s="100" t="s">
        <v>7</v>
      </c>
      <c r="Z12" s="100" t="s">
        <v>6</v>
      </c>
      <c r="AA12" s="26"/>
      <c r="AB12" s="100" t="s">
        <v>13</v>
      </c>
      <c r="AD12" s="100" t="s">
        <v>6</v>
      </c>
      <c r="AE12" s="26"/>
      <c r="AF12" s="100" t="s">
        <v>42</v>
      </c>
      <c r="AG12" s="26"/>
      <c r="AH12" s="100" t="s">
        <v>7</v>
      </c>
      <c r="AI12" s="26"/>
      <c r="AJ12" s="100" t="s">
        <v>8</v>
      </c>
      <c r="AK12" s="26"/>
      <c r="AL12" s="100" t="s">
        <v>12</v>
      </c>
    </row>
    <row r="13" spans="2:38" ht="21.75" x14ac:dyDescent="0.6">
      <c r="B13" s="3" t="s">
        <v>165</v>
      </c>
      <c r="C13" s="3"/>
      <c r="D13" s="3" t="s">
        <v>166</v>
      </c>
      <c r="E13" s="3"/>
      <c r="F13" s="3" t="s">
        <v>166</v>
      </c>
      <c r="G13" s="3"/>
      <c r="H13" s="3" t="s">
        <v>167</v>
      </c>
      <c r="I13" s="3"/>
      <c r="J13" s="3" t="s">
        <v>168</v>
      </c>
      <c r="K13" s="3"/>
      <c r="L13" s="3">
        <v>18</v>
      </c>
      <c r="M13" s="3"/>
      <c r="N13" s="3">
        <v>18</v>
      </c>
      <c r="O13" s="3"/>
      <c r="P13" s="3">
        <v>200757</v>
      </c>
      <c r="Q13" s="3"/>
      <c r="R13" s="3">
        <v>195886069435</v>
      </c>
      <c r="S13" s="3"/>
      <c r="T13" s="3">
        <v>200720612793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200757</v>
      </c>
      <c r="AE13" s="3"/>
      <c r="AF13" s="3">
        <v>960000</v>
      </c>
      <c r="AG13" s="3"/>
      <c r="AH13" s="3">
        <v>195886069435</v>
      </c>
      <c r="AI13" s="3"/>
      <c r="AJ13" s="3">
        <v>192691788282</v>
      </c>
      <c r="AK13" s="2"/>
      <c r="AL13" s="79">
        <f>AJ13/'سرمایه گذاری ها'!$O$18</f>
        <v>0.16580058884673848</v>
      </c>
    </row>
    <row r="14" spans="2:38" ht="21.75" x14ac:dyDescent="0.6">
      <c r="B14" s="3" t="s">
        <v>192</v>
      </c>
      <c r="C14" s="3"/>
      <c r="D14" s="3" t="s">
        <v>166</v>
      </c>
      <c r="E14" s="3"/>
      <c r="F14" s="3" t="s">
        <v>166</v>
      </c>
      <c r="G14" s="3"/>
      <c r="H14" s="3" t="s">
        <v>193</v>
      </c>
      <c r="I14" s="3"/>
      <c r="J14" s="3" t="s">
        <v>194</v>
      </c>
      <c r="K14" s="3"/>
      <c r="L14" s="3">
        <v>17</v>
      </c>
      <c r="M14" s="3"/>
      <c r="N14" s="3">
        <v>17</v>
      </c>
      <c r="O14" s="3"/>
      <c r="P14" s="3">
        <v>160000</v>
      </c>
      <c r="Q14" s="3"/>
      <c r="R14" s="3">
        <v>149396728039</v>
      </c>
      <c r="S14" s="3"/>
      <c r="T14" s="3">
        <v>159971000000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160000</v>
      </c>
      <c r="AE14" s="3"/>
      <c r="AF14" s="3">
        <v>1000000</v>
      </c>
      <c r="AG14" s="3"/>
      <c r="AH14" s="3">
        <v>149396728039</v>
      </c>
      <c r="AI14" s="3"/>
      <c r="AJ14" s="3">
        <v>159971000000</v>
      </c>
      <c r="AK14" s="2"/>
      <c r="AL14" s="79">
        <f>AJ14/'سرمایه گذاری ها'!$O$18</f>
        <v>0.13764616663158152</v>
      </c>
    </row>
    <row r="15" spans="2:38" ht="21.75" x14ac:dyDescent="0.6">
      <c r="B15" s="3" t="s">
        <v>189</v>
      </c>
      <c r="C15" s="3"/>
      <c r="D15" s="3" t="s">
        <v>166</v>
      </c>
      <c r="E15" s="3"/>
      <c r="F15" s="3" t="s">
        <v>166</v>
      </c>
      <c r="G15" s="3"/>
      <c r="H15" s="3" t="s">
        <v>190</v>
      </c>
      <c r="I15" s="3"/>
      <c r="J15" s="3" t="s">
        <v>191</v>
      </c>
      <c r="K15" s="3"/>
      <c r="L15" s="3">
        <v>18</v>
      </c>
      <c r="M15" s="3"/>
      <c r="N15" s="3">
        <v>18</v>
      </c>
      <c r="O15" s="3"/>
      <c r="P15" s="3">
        <v>133000</v>
      </c>
      <c r="Q15" s="3"/>
      <c r="R15" s="3">
        <v>127655340795</v>
      </c>
      <c r="S15" s="3"/>
      <c r="T15" s="3">
        <v>132975893750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133000</v>
      </c>
      <c r="AE15" s="3"/>
      <c r="AF15" s="3">
        <v>1000000</v>
      </c>
      <c r="AG15" s="3"/>
      <c r="AH15" s="3">
        <v>127655340795</v>
      </c>
      <c r="AI15" s="3"/>
      <c r="AJ15" s="3">
        <v>132975893750</v>
      </c>
      <c r="AK15" s="2"/>
      <c r="AL15" s="79">
        <f>AJ15/'سرمایه گذاری ها'!$O$18</f>
        <v>0.11441837601250215</v>
      </c>
    </row>
    <row r="16" spans="2:38" ht="21.75" x14ac:dyDescent="0.6">
      <c r="B16" s="3" t="s">
        <v>176</v>
      </c>
      <c r="C16" s="3"/>
      <c r="D16" s="3" t="s">
        <v>166</v>
      </c>
      <c r="E16" s="3"/>
      <c r="F16" s="3" t="s">
        <v>166</v>
      </c>
      <c r="G16" s="3"/>
      <c r="H16" s="3" t="s">
        <v>177</v>
      </c>
      <c r="I16" s="3"/>
      <c r="J16" s="3" t="s">
        <v>178</v>
      </c>
      <c r="K16" s="3"/>
      <c r="L16" s="3">
        <v>0</v>
      </c>
      <c r="M16" s="3"/>
      <c r="N16" s="3">
        <v>0</v>
      </c>
      <c r="O16" s="3"/>
      <c r="P16" s="3">
        <v>45100</v>
      </c>
      <c r="Q16" s="3"/>
      <c r="R16" s="3">
        <v>25000371019</v>
      </c>
      <c r="S16" s="3"/>
      <c r="T16" s="3">
        <v>24699227853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45100</v>
      </c>
      <c r="AE16" s="3"/>
      <c r="AF16" s="3">
        <v>542020</v>
      </c>
      <c r="AG16" s="3"/>
      <c r="AH16" s="3">
        <v>25000371019</v>
      </c>
      <c r="AI16" s="3"/>
      <c r="AJ16" s="3">
        <v>24440671325</v>
      </c>
      <c r="AK16" s="2"/>
      <c r="AL16" s="79">
        <f>AJ16/'سرمایه گذاری ها'!$O$18</f>
        <v>2.1029841144886676E-2</v>
      </c>
    </row>
    <row r="17" spans="2:38" ht="21.75" x14ac:dyDescent="0.6">
      <c r="B17" s="3" t="s">
        <v>179</v>
      </c>
      <c r="C17" s="3"/>
      <c r="D17" s="3" t="s">
        <v>166</v>
      </c>
      <c r="E17" s="3"/>
      <c r="F17" s="3" t="s">
        <v>166</v>
      </c>
      <c r="G17" s="3"/>
      <c r="H17" s="3" t="s">
        <v>104</v>
      </c>
      <c r="I17" s="3"/>
      <c r="J17" s="3" t="s">
        <v>180</v>
      </c>
      <c r="K17" s="3"/>
      <c r="L17" s="3">
        <v>0</v>
      </c>
      <c r="M17" s="3"/>
      <c r="N17" s="3">
        <v>0</v>
      </c>
      <c r="O17" s="3"/>
      <c r="P17" s="3">
        <v>26050</v>
      </c>
      <c r="Q17" s="3"/>
      <c r="R17" s="3">
        <v>13976857838</v>
      </c>
      <c r="S17" s="3"/>
      <c r="T17" s="3">
        <v>13728961124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26050</v>
      </c>
      <c r="AE17" s="3"/>
      <c r="AF17" s="3">
        <v>521401</v>
      </c>
      <c r="AG17" s="3"/>
      <c r="AH17" s="3">
        <v>13976857838</v>
      </c>
      <c r="AI17" s="3"/>
      <c r="AJ17" s="3">
        <v>13580034222</v>
      </c>
      <c r="AK17" s="2"/>
      <c r="AL17" s="79">
        <f>AJ17/'سرمایه گذاری ها'!$O$18</f>
        <v>1.1684865715560893E-2</v>
      </c>
    </row>
    <row r="18" spans="2:38" ht="21.75" x14ac:dyDescent="0.6">
      <c r="B18" s="3" t="s">
        <v>195</v>
      </c>
      <c r="C18" s="3"/>
      <c r="D18" s="3" t="s">
        <v>166</v>
      </c>
      <c r="E18" s="3"/>
      <c r="F18" s="3" t="s">
        <v>166</v>
      </c>
      <c r="G18" s="3"/>
      <c r="H18" s="3" t="s">
        <v>196</v>
      </c>
      <c r="I18" s="3"/>
      <c r="J18" s="3" t="s">
        <v>197</v>
      </c>
      <c r="K18" s="3"/>
      <c r="L18" s="3">
        <v>18</v>
      </c>
      <c r="M18" s="3"/>
      <c r="N18" s="3">
        <v>18</v>
      </c>
      <c r="O18" s="3"/>
      <c r="P18" s="3">
        <v>10700</v>
      </c>
      <c r="Q18" s="3"/>
      <c r="R18" s="3">
        <v>10006313314</v>
      </c>
      <c r="S18" s="3"/>
      <c r="T18" s="3">
        <v>10002686684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10700</v>
      </c>
      <c r="AE18" s="3"/>
      <c r="AF18" s="3">
        <v>944576</v>
      </c>
      <c r="AG18" s="3"/>
      <c r="AH18" s="3">
        <v>10006313314</v>
      </c>
      <c r="AI18" s="3"/>
      <c r="AJ18" s="3">
        <v>10105131312</v>
      </c>
      <c r="AK18" s="2"/>
      <c r="AL18" s="79">
        <f>AJ18/'سرمایه گذاری ها'!$O$18</f>
        <v>8.6949046289987817E-3</v>
      </c>
    </row>
    <row r="19" spans="2:38" ht="21.75" x14ac:dyDescent="0.6">
      <c r="B19" s="3" t="s">
        <v>172</v>
      </c>
      <c r="C19" s="3"/>
      <c r="D19" s="3" t="s">
        <v>166</v>
      </c>
      <c r="E19" s="3"/>
      <c r="F19" s="3" t="s">
        <v>166</v>
      </c>
      <c r="G19" s="3"/>
      <c r="H19" s="3" t="s">
        <v>104</v>
      </c>
      <c r="I19" s="3"/>
      <c r="J19" s="3" t="s">
        <v>173</v>
      </c>
      <c r="K19" s="3"/>
      <c r="L19" s="3">
        <v>0</v>
      </c>
      <c r="M19" s="3"/>
      <c r="N19" s="3">
        <v>0</v>
      </c>
      <c r="O19" s="3"/>
      <c r="P19" s="3">
        <v>17120</v>
      </c>
      <c r="Q19" s="3"/>
      <c r="R19" s="3">
        <v>8994011684</v>
      </c>
      <c r="S19" s="3"/>
      <c r="T19" s="3">
        <v>8877558810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17120</v>
      </c>
      <c r="AE19" s="3"/>
      <c r="AF19" s="3">
        <v>511819</v>
      </c>
      <c r="AG19" s="3"/>
      <c r="AH19" s="3">
        <v>8994011684</v>
      </c>
      <c r="AI19" s="3"/>
      <c r="AJ19" s="3">
        <v>8760753105</v>
      </c>
      <c r="AK19" s="2"/>
      <c r="AL19" s="79">
        <f>AJ19/'سرمایه گذاری ها'!$O$18</f>
        <v>7.5381417988821427E-3</v>
      </c>
    </row>
    <row r="20" spans="2:38" ht="21.75" x14ac:dyDescent="0.6">
      <c r="B20" s="3" t="s">
        <v>169</v>
      </c>
      <c r="C20" s="3"/>
      <c r="D20" s="3" t="s">
        <v>166</v>
      </c>
      <c r="E20" s="3"/>
      <c r="F20" s="3" t="s">
        <v>166</v>
      </c>
      <c r="G20" s="3"/>
      <c r="H20" s="3" t="s">
        <v>170</v>
      </c>
      <c r="I20" s="3"/>
      <c r="J20" s="3" t="s">
        <v>171</v>
      </c>
      <c r="K20" s="3"/>
      <c r="L20" s="3">
        <v>0</v>
      </c>
      <c r="M20" s="3"/>
      <c r="N20" s="3">
        <v>0</v>
      </c>
      <c r="O20" s="3"/>
      <c r="P20" s="3">
        <v>12825</v>
      </c>
      <c r="Q20" s="3"/>
      <c r="R20" s="3">
        <v>8382656569</v>
      </c>
      <c r="S20" s="3"/>
      <c r="T20" s="3">
        <v>8358307132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12825</v>
      </c>
      <c r="AE20" s="3"/>
      <c r="AF20" s="3">
        <v>654031</v>
      </c>
      <c r="AG20" s="3"/>
      <c r="AH20" s="3">
        <v>8382656569</v>
      </c>
      <c r="AI20" s="3"/>
      <c r="AJ20" s="3">
        <v>8386427259</v>
      </c>
      <c r="AK20" s="2"/>
      <c r="AL20" s="79">
        <f>AJ20/'سرمایه گذاری ها'!$O$18</f>
        <v>7.2160551846019065E-3</v>
      </c>
    </row>
    <row r="21" spans="2:38" ht="21.75" x14ac:dyDescent="0.6">
      <c r="B21" s="3" t="s">
        <v>181</v>
      </c>
      <c r="C21" s="3"/>
      <c r="D21" s="3" t="s">
        <v>166</v>
      </c>
      <c r="E21" s="3"/>
      <c r="F21" s="3" t="s">
        <v>166</v>
      </c>
      <c r="G21" s="3"/>
      <c r="H21" s="3" t="s">
        <v>89</v>
      </c>
      <c r="I21" s="3"/>
      <c r="J21" s="3" t="s">
        <v>182</v>
      </c>
      <c r="K21" s="3"/>
      <c r="L21" s="3">
        <v>0</v>
      </c>
      <c r="M21" s="3"/>
      <c r="N21" s="3">
        <v>0</v>
      </c>
      <c r="O21" s="3"/>
      <c r="P21" s="3">
        <v>7800</v>
      </c>
      <c r="Q21" s="3"/>
      <c r="R21" s="3">
        <v>3980307293</v>
      </c>
      <c r="S21" s="3"/>
      <c r="T21" s="3">
        <v>3989663142</v>
      </c>
      <c r="U21" s="3"/>
      <c r="V21" s="3">
        <v>0</v>
      </c>
      <c r="W21" s="3"/>
      <c r="X21" s="3">
        <v>0</v>
      </c>
      <c r="Y21" s="3"/>
      <c r="Z21" s="3">
        <v>0</v>
      </c>
      <c r="AA21" s="3"/>
      <c r="AB21" s="3">
        <v>0</v>
      </c>
      <c r="AC21" s="3"/>
      <c r="AD21" s="3">
        <v>7800</v>
      </c>
      <c r="AE21" s="3"/>
      <c r="AF21" s="3">
        <v>507733</v>
      </c>
      <c r="AG21" s="3"/>
      <c r="AH21" s="3">
        <v>3980307293</v>
      </c>
      <c r="AI21" s="3"/>
      <c r="AJ21" s="3">
        <v>3959599592</v>
      </c>
      <c r="AK21" s="2"/>
      <c r="AL21" s="79">
        <f>AJ21/'سرمایه گذاری ها'!$O$18</f>
        <v>3.4070156793092137E-3</v>
      </c>
    </row>
    <row r="22" spans="2:38" ht="21.75" x14ac:dyDescent="0.6">
      <c r="B22" s="3" t="s">
        <v>174</v>
      </c>
      <c r="C22" s="3"/>
      <c r="D22" s="3" t="s">
        <v>166</v>
      </c>
      <c r="E22" s="3"/>
      <c r="F22" s="3" t="s">
        <v>166</v>
      </c>
      <c r="G22" s="3"/>
      <c r="H22" s="3" t="s">
        <v>104</v>
      </c>
      <c r="I22" s="3"/>
      <c r="J22" s="3" t="s">
        <v>175</v>
      </c>
      <c r="K22" s="3"/>
      <c r="L22" s="3">
        <v>0</v>
      </c>
      <c r="M22" s="3"/>
      <c r="N22" s="3">
        <v>0</v>
      </c>
      <c r="O22" s="3"/>
      <c r="P22" s="3">
        <v>7133</v>
      </c>
      <c r="Q22" s="3"/>
      <c r="R22" s="3">
        <v>3995203999</v>
      </c>
      <c r="S22" s="3"/>
      <c r="T22" s="3">
        <v>3988378693</v>
      </c>
      <c r="U22" s="3"/>
      <c r="V22" s="3">
        <v>0</v>
      </c>
      <c r="W22" s="3"/>
      <c r="X22" s="3">
        <v>0</v>
      </c>
      <c r="Y22" s="3"/>
      <c r="Z22" s="3">
        <v>0</v>
      </c>
      <c r="AA22" s="3"/>
      <c r="AB22" s="3">
        <v>0</v>
      </c>
      <c r="AC22" s="3"/>
      <c r="AD22" s="3">
        <v>7133</v>
      </c>
      <c r="AE22" s="3"/>
      <c r="AF22" s="3">
        <v>554959</v>
      </c>
      <c r="AG22" s="3"/>
      <c r="AH22" s="3">
        <v>3995203999</v>
      </c>
      <c r="AI22" s="3"/>
      <c r="AJ22" s="3">
        <v>3957805064</v>
      </c>
      <c r="AK22" s="2"/>
      <c r="AL22" s="79">
        <f>AJ22/'سرمایه گذاری ها'!$O$18</f>
        <v>3.405471587566879E-3</v>
      </c>
    </row>
    <row r="23" spans="2:38" ht="21.75" x14ac:dyDescent="0.6">
      <c r="B23" s="3" t="s">
        <v>186</v>
      </c>
      <c r="C23" s="3"/>
      <c r="D23" s="3" t="s">
        <v>166</v>
      </c>
      <c r="E23" s="3"/>
      <c r="F23" s="3" t="s">
        <v>166</v>
      </c>
      <c r="G23" s="3"/>
      <c r="H23" s="3" t="s">
        <v>187</v>
      </c>
      <c r="I23" s="3"/>
      <c r="J23" s="3" t="s">
        <v>188</v>
      </c>
      <c r="K23" s="3"/>
      <c r="L23" s="3">
        <v>0</v>
      </c>
      <c r="M23" s="3"/>
      <c r="N23" s="3">
        <v>0</v>
      </c>
      <c r="O23" s="3"/>
      <c r="P23" s="3">
        <v>5000</v>
      </c>
      <c r="Q23" s="3"/>
      <c r="R23" s="3">
        <v>3530639812</v>
      </c>
      <c r="S23" s="3"/>
      <c r="T23" s="3">
        <v>3569167971</v>
      </c>
      <c r="U23" s="3"/>
      <c r="V23" s="3">
        <v>0</v>
      </c>
      <c r="W23" s="3"/>
      <c r="X23" s="3">
        <v>0</v>
      </c>
      <c r="Y23" s="3"/>
      <c r="Z23" s="3">
        <v>0</v>
      </c>
      <c r="AA23" s="3"/>
      <c r="AB23" s="3">
        <v>0</v>
      </c>
      <c r="AC23" s="3"/>
      <c r="AD23" s="3">
        <v>5000</v>
      </c>
      <c r="AE23" s="3"/>
      <c r="AF23" s="3">
        <v>715454</v>
      </c>
      <c r="AG23" s="3"/>
      <c r="AH23" s="3">
        <v>3530639812</v>
      </c>
      <c r="AI23" s="3"/>
      <c r="AJ23" s="3">
        <v>3576621619</v>
      </c>
      <c r="AK23" s="2"/>
      <c r="AL23" s="79">
        <f>AJ23/'سرمایه گذاری ها'!$O$18</f>
        <v>3.0774843899643743E-3</v>
      </c>
    </row>
    <row r="24" spans="2:38" ht="21.75" x14ac:dyDescent="0.6">
      <c r="B24" s="3" t="s">
        <v>183</v>
      </c>
      <c r="C24" s="3"/>
      <c r="D24" s="3" t="s">
        <v>166</v>
      </c>
      <c r="E24" s="3"/>
      <c r="F24" s="3" t="s">
        <v>166</v>
      </c>
      <c r="G24" s="3"/>
      <c r="H24" s="3" t="s">
        <v>184</v>
      </c>
      <c r="I24" s="3"/>
      <c r="J24" s="3" t="s">
        <v>185</v>
      </c>
      <c r="K24" s="3"/>
      <c r="L24" s="3">
        <v>0</v>
      </c>
      <c r="M24" s="3"/>
      <c r="N24" s="3">
        <v>0</v>
      </c>
      <c r="O24" s="3"/>
      <c r="P24" s="3">
        <v>5000</v>
      </c>
      <c r="Q24" s="3"/>
      <c r="R24" s="3">
        <v>3368110358</v>
      </c>
      <c r="S24" s="3"/>
      <c r="T24" s="3">
        <v>3379017442</v>
      </c>
      <c r="U24" s="3"/>
      <c r="V24" s="3">
        <v>0</v>
      </c>
      <c r="W24" s="3"/>
      <c r="X24" s="3">
        <v>0</v>
      </c>
      <c r="Y24" s="3"/>
      <c r="Z24" s="3">
        <v>0</v>
      </c>
      <c r="AA24" s="3"/>
      <c r="AB24" s="3">
        <v>0</v>
      </c>
      <c r="AC24" s="3"/>
      <c r="AD24" s="3">
        <v>5000</v>
      </c>
      <c r="AE24" s="3"/>
      <c r="AF24" s="3">
        <v>677992</v>
      </c>
      <c r="AG24" s="3"/>
      <c r="AH24" s="3">
        <v>3368110358</v>
      </c>
      <c r="AI24" s="3"/>
      <c r="AJ24" s="3">
        <v>3389345569</v>
      </c>
      <c r="AK24" s="2"/>
      <c r="AL24" s="79">
        <f>AJ24/'سرمایه گذاری ها'!$O$18</f>
        <v>2.9163437433196424E-3</v>
      </c>
    </row>
    <row r="26" spans="2:38" ht="27" thickBot="1" x14ac:dyDescent="0.65">
      <c r="B26" s="107" t="s">
        <v>147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2"/>
      <c r="P26" s="88">
        <f>SUM(P13:P25)</f>
        <v>630485</v>
      </c>
      <c r="Q26" s="30"/>
      <c r="R26" s="88">
        <f>SUM(R13:R25)</f>
        <v>554172610155</v>
      </c>
      <c r="S26" s="30"/>
      <c r="T26" s="88">
        <f>SUM(T13:T25)</f>
        <v>574260475394</v>
      </c>
      <c r="U26" s="30"/>
      <c r="V26" s="88">
        <f>SUM(V13:V25)</f>
        <v>0</v>
      </c>
      <c r="W26" s="30"/>
      <c r="X26" s="88">
        <f>SUM(X13:X25)</f>
        <v>0</v>
      </c>
      <c r="Y26" s="30"/>
      <c r="Z26" s="88">
        <f>SUM(Z13:Z25)</f>
        <v>0</v>
      </c>
      <c r="AA26" s="30"/>
      <c r="AB26" s="88">
        <f>SUM(AB13:AB25)</f>
        <v>0</v>
      </c>
      <c r="AC26" s="30"/>
      <c r="AD26" s="88">
        <f>SUM(AD13:AD25)</f>
        <v>630485</v>
      </c>
      <c r="AE26" s="89"/>
      <c r="AF26" s="88"/>
      <c r="AG26" s="30"/>
      <c r="AH26" s="88">
        <f>SUM(AH13:AH25)</f>
        <v>554172610155</v>
      </c>
      <c r="AI26" s="30"/>
      <c r="AJ26" s="88">
        <f>SUM(AJ13:AJ25)</f>
        <v>565795071099</v>
      </c>
      <c r="AK26" s="30"/>
      <c r="AL26" s="90">
        <f>SUM(AL13:AL25)</f>
        <v>0.48683525536391259</v>
      </c>
    </row>
    <row r="27" spans="2:38" ht="21" customHeight="1" thickTop="1" x14ac:dyDescent="0.6"/>
    <row r="33" spans="20:20" ht="33" x14ac:dyDescent="0.8">
      <c r="T33" s="71">
        <v>4</v>
      </c>
    </row>
  </sheetData>
  <sortState xmlns:xlrd2="http://schemas.microsoft.com/office/spreadsheetml/2017/richdata2" ref="B13:AL24">
    <sortCondition descending="1" ref="AJ13:AJ24"/>
  </sortState>
  <mergeCells count="29">
    <mergeCell ref="B10:N10"/>
    <mergeCell ref="P11:P12"/>
    <mergeCell ref="R11:R12"/>
    <mergeCell ref="B11:B12"/>
    <mergeCell ref="D11:D12"/>
    <mergeCell ref="F11:F12"/>
    <mergeCell ref="H11:H12"/>
    <mergeCell ref="J11:J12"/>
    <mergeCell ref="V12"/>
    <mergeCell ref="X12"/>
    <mergeCell ref="V11:X11"/>
    <mergeCell ref="L11:L12"/>
    <mergeCell ref="N11:N12"/>
    <mergeCell ref="B26:N26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</mergeCells>
  <printOptions horizontalCentered="1" verticalCentered="1"/>
  <pageMargins left="0.7" right="0.7" top="0.75" bottom="0.75" header="0.3" footer="0.3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1"/>
  <sheetViews>
    <sheetView rightToLeft="1" zoomScale="70" zoomScaleNormal="70" workbookViewId="0">
      <selection activeCell="A2" sqref="A2:AF21"/>
    </sheetView>
  </sheetViews>
  <sheetFormatPr defaultRowHeight="21" x14ac:dyDescent="0.6"/>
  <cols>
    <col min="1" max="1" width="4.7109375" style="1" customWidth="1"/>
    <col min="2" max="2" width="39" style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12.7109375" style="1" bestFit="1" customWidth="1"/>
    <col min="13" max="13" width="1" style="1" customWidth="1"/>
    <col min="14" max="14" width="20.8554687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.140625" style="1" bestFit="1" customWidth="1"/>
    <col min="19" max="19" width="1" style="1" customWidth="1"/>
    <col min="20" max="20" width="19" style="1" customWidth="1"/>
    <col min="21" max="21" width="1" style="1" customWidth="1"/>
    <col min="22" max="22" width="11.5703125" style="1" bestFit="1" customWidth="1"/>
    <col min="23" max="23" width="1" style="1" customWidth="1"/>
    <col min="24" max="24" width="19.85546875" style="1" bestFit="1" customWidth="1"/>
    <col min="25" max="25" width="1" style="1" customWidth="1"/>
    <col min="26" max="26" width="12.7109375" style="1" bestFit="1" customWidth="1"/>
    <col min="27" max="27" width="1" style="1" customWidth="1"/>
    <col min="28" max="28" width="21" style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08" t="s">
        <v>164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</row>
    <row r="3" spans="2:32" ht="39" x14ac:dyDescent="0.6">
      <c r="B3" s="108" t="s">
        <v>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</row>
    <row r="4" spans="2:32" ht="39" x14ac:dyDescent="0.6">
      <c r="B4" s="108" t="s">
        <v>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</row>
    <row r="5" spans="2:32" ht="39" x14ac:dyDescent="0.6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2:32" ht="39" x14ac:dyDescent="0.6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266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10" t="s">
        <v>48</v>
      </c>
      <c r="C10" s="110" t="s">
        <v>48</v>
      </c>
      <c r="D10" s="110" t="s">
        <v>48</v>
      </c>
      <c r="E10" s="110" t="s">
        <v>48</v>
      </c>
      <c r="F10" s="110" t="s">
        <v>48</v>
      </c>
      <c r="G10" s="110" t="s">
        <v>48</v>
      </c>
      <c r="H10" s="110" t="s">
        <v>48</v>
      </c>
      <c r="I10" s="110" t="s">
        <v>48</v>
      </c>
      <c r="J10" s="110" t="s">
        <v>48</v>
      </c>
      <c r="K10" s="25"/>
      <c r="L10" s="110" t="s">
        <v>3</v>
      </c>
      <c r="M10" s="110" t="s">
        <v>3</v>
      </c>
      <c r="N10" s="110" t="s">
        <v>3</v>
      </c>
      <c r="O10" s="110" t="s">
        <v>3</v>
      </c>
      <c r="P10" s="110" t="s">
        <v>3</v>
      </c>
      <c r="Q10" s="25"/>
      <c r="R10" s="110" t="s">
        <v>4</v>
      </c>
      <c r="S10" s="110" t="s">
        <v>4</v>
      </c>
      <c r="T10" s="110" t="s">
        <v>4</v>
      </c>
      <c r="U10" s="110" t="s">
        <v>4</v>
      </c>
      <c r="V10" s="110" t="s">
        <v>4</v>
      </c>
      <c r="W10" s="110" t="s">
        <v>4</v>
      </c>
      <c r="X10" s="110" t="s">
        <v>4</v>
      </c>
      <c r="Y10" s="25"/>
      <c r="Z10" s="110" t="s">
        <v>5</v>
      </c>
      <c r="AA10" s="110" t="s">
        <v>5</v>
      </c>
      <c r="AB10" s="110" t="s">
        <v>5</v>
      </c>
      <c r="AC10" s="110" t="s">
        <v>5</v>
      </c>
      <c r="AD10" s="110" t="s">
        <v>5</v>
      </c>
      <c r="AE10" s="110" t="s">
        <v>5</v>
      </c>
      <c r="AF10" s="110" t="s">
        <v>5</v>
      </c>
    </row>
    <row r="11" spans="2:32" s="16" customFormat="1" x14ac:dyDescent="0.6">
      <c r="B11" s="99" t="s">
        <v>49</v>
      </c>
      <c r="C11" s="24"/>
      <c r="D11" s="99" t="s">
        <v>156</v>
      </c>
      <c r="E11" s="24"/>
      <c r="F11" s="99" t="s">
        <v>41</v>
      </c>
      <c r="G11" s="24"/>
      <c r="H11" s="99" t="s">
        <v>50</v>
      </c>
      <c r="I11" s="24"/>
      <c r="J11" s="99" t="s">
        <v>38</v>
      </c>
      <c r="L11" s="99" t="s">
        <v>6</v>
      </c>
      <c r="M11" s="24"/>
      <c r="N11" s="99" t="s">
        <v>7</v>
      </c>
      <c r="O11" s="24"/>
      <c r="P11" s="99" t="s">
        <v>8</v>
      </c>
      <c r="R11" s="99" t="s">
        <v>9</v>
      </c>
      <c r="S11" s="99" t="s">
        <v>9</v>
      </c>
      <c r="T11" s="99" t="s">
        <v>9</v>
      </c>
      <c r="U11" s="24"/>
      <c r="V11" s="99" t="s">
        <v>10</v>
      </c>
      <c r="W11" s="99" t="s">
        <v>10</v>
      </c>
      <c r="X11" s="99" t="s">
        <v>10</v>
      </c>
      <c r="Z11" s="99" t="s">
        <v>6</v>
      </c>
      <c r="AA11" s="24"/>
      <c r="AB11" s="99" t="s">
        <v>7</v>
      </c>
      <c r="AC11" s="24"/>
      <c r="AD11" s="99" t="s">
        <v>8</v>
      </c>
      <c r="AE11" s="24"/>
      <c r="AF11" s="99" t="s">
        <v>51</v>
      </c>
    </row>
    <row r="12" spans="2:32" s="16" customFormat="1" ht="45.75" customHeight="1" x14ac:dyDescent="0.6">
      <c r="B12" s="100" t="s">
        <v>49</v>
      </c>
      <c r="C12" s="26"/>
      <c r="D12" s="100" t="s">
        <v>40</v>
      </c>
      <c r="E12" s="26"/>
      <c r="F12" s="100" t="s">
        <v>41</v>
      </c>
      <c r="G12" s="26"/>
      <c r="H12" s="100" t="s">
        <v>50</v>
      </c>
      <c r="I12" s="26"/>
      <c r="J12" s="100" t="s">
        <v>38</v>
      </c>
      <c r="L12" s="100" t="s">
        <v>6</v>
      </c>
      <c r="M12" s="26"/>
      <c r="N12" s="100" t="s">
        <v>7</v>
      </c>
      <c r="O12" s="26"/>
      <c r="P12" s="100" t="s">
        <v>8</v>
      </c>
      <c r="R12" s="100" t="s">
        <v>6</v>
      </c>
      <c r="S12" s="26"/>
      <c r="T12" s="100" t="s">
        <v>7</v>
      </c>
      <c r="U12" s="26"/>
      <c r="V12" s="100" t="s">
        <v>6</v>
      </c>
      <c r="W12" s="26"/>
      <c r="X12" s="100" t="s">
        <v>13</v>
      </c>
      <c r="Z12" s="100" t="s">
        <v>6</v>
      </c>
      <c r="AA12" s="26"/>
      <c r="AB12" s="100" t="s">
        <v>7</v>
      </c>
      <c r="AC12" s="26"/>
      <c r="AD12" s="100" t="s">
        <v>8</v>
      </c>
      <c r="AE12" s="26"/>
      <c r="AF12" s="100" t="s">
        <v>51</v>
      </c>
    </row>
    <row r="13" spans="2:32" ht="30" customHeight="1" x14ac:dyDescent="0.6">
      <c r="B13" s="28" t="s">
        <v>198</v>
      </c>
      <c r="C13" s="28"/>
      <c r="D13" s="28" t="s">
        <v>199</v>
      </c>
      <c r="E13" s="28"/>
      <c r="F13" s="28">
        <v>18</v>
      </c>
      <c r="G13" s="28"/>
      <c r="H13" s="28">
        <v>0</v>
      </c>
      <c r="I13" s="28"/>
      <c r="J13" s="28" t="s">
        <v>200</v>
      </c>
      <c r="K13" s="28"/>
      <c r="L13" s="80">
        <v>360000</v>
      </c>
      <c r="M13" s="80"/>
      <c r="N13" s="80">
        <v>180000000000</v>
      </c>
      <c r="O13" s="80"/>
      <c r="P13" s="80">
        <v>180000000000</v>
      </c>
      <c r="Q13" s="80"/>
      <c r="R13" s="80">
        <v>0</v>
      </c>
      <c r="S13" s="80"/>
      <c r="T13" s="80">
        <v>0</v>
      </c>
      <c r="U13" s="80"/>
      <c r="V13" s="80">
        <v>30000</v>
      </c>
      <c r="W13" s="80"/>
      <c r="X13" s="80">
        <v>15000000000</v>
      </c>
      <c r="Y13" s="80"/>
      <c r="Z13" s="80">
        <v>330000</v>
      </c>
      <c r="AA13" s="80"/>
      <c r="AB13" s="80">
        <v>165000000000</v>
      </c>
      <c r="AC13" s="80"/>
      <c r="AD13" s="80">
        <v>165000000000</v>
      </c>
      <c r="AE13" s="28"/>
      <c r="AF13" s="82">
        <f>AD13/'سرمایه گذاری ها'!O18</f>
        <v>0.14197334200705725</v>
      </c>
    </row>
    <row r="15" spans="2:32" ht="27" thickBot="1" x14ac:dyDescent="0.7">
      <c r="B15" s="109" t="s">
        <v>147</v>
      </c>
      <c r="C15" s="109"/>
      <c r="D15" s="109"/>
      <c r="E15" s="109"/>
      <c r="F15" s="109"/>
      <c r="G15" s="109"/>
      <c r="H15" s="109"/>
      <c r="I15" s="109"/>
      <c r="J15" s="109"/>
      <c r="K15" s="2"/>
      <c r="L15" s="81">
        <f>SUM(L13:L14)</f>
        <v>360000</v>
      </c>
      <c r="M15" s="28"/>
      <c r="N15" s="81">
        <f>SUM(N13:N14)</f>
        <v>180000000000</v>
      </c>
      <c r="O15" s="28"/>
      <c r="P15" s="81">
        <f>SUM(P13:P14)</f>
        <v>180000000000</v>
      </c>
      <c r="Q15" s="28"/>
      <c r="R15" s="81">
        <f>SUM(R13:R14)</f>
        <v>0</v>
      </c>
      <c r="S15" s="28"/>
      <c r="T15" s="81">
        <f>SUM(T13:T14)</f>
        <v>0</v>
      </c>
      <c r="U15" s="28"/>
      <c r="V15" s="81">
        <f>SUM(V13:V14)</f>
        <v>30000</v>
      </c>
      <c r="W15" s="28"/>
      <c r="X15" s="81">
        <f>SUM(X13:X14)</f>
        <v>15000000000</v>
      </c>
      <c r="Y15" s="28"/>
      <c r="Z15" s="81">
        <f>SUM(Z13:Z14)</f>
        <v>330000</v>
      </c>
      <c r="AA15" s="28"/>
      <c r="AB15" s="81">
        <f>SUM(AB13:AB14)</f>
        <v>165000000000</v>
      </c>
      <c r="AC15" s="28"/>
      <c r="AD15" s="81">
        <f>SUM(AD13:AD14)</f>
        <v>165000000000</v>
      </c>
      <c r="AE15" s="28"/>
      <c r="AF15" s="91">
        <f>SUM(AF13:AF14)</f>
        <v>0.14197334200705725</v>
      </c>
    </row>
    <row r="16" spans="2:32" ht="21.75" thickTop="1" x14ac:dyDescent="0.6"/>
    <row r="21" spans="16:16" ht="33" x14ac:dyDescent="0.8">
      <c r="P21" s="71">
        <v>5</v>
      </c>
    </row>
  </sheetData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7"/>
  <sheetViews>
    <sheetView rightToLeft="1" workbookViewId="0">
      <selection activeCell="L13" sqref="L13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0.710937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6.5703125" style="2" bestFit="1" customWidth="1"/>
    <col min="13" max="13" width="1" style="2" customWidth="1"/>
    <col min="14" max="14" width="16.5703125" style="2" bestFit="1" customWidth="1"/>
    <col min="15" max="15" width="1" style="2" customWidth="1"/>
    <col min="16" max="16" width="16.5703125" style="2" bestFit="1" customWidth="1"/>
    <col min="17" max="17" width="1" style="2" customWidth="1"/>
    <col min="18" max="18" width="16.5703125" style="2" bestFit="1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96" t="s">
        <v>164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2:28" ht="29.25" customHeight="1" x14ac:dyDescent="0.55000000000000004">
      <c r="B3" s="96" t="s">
        <v>0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2:28" ht="29.25" customHeight="1" x14ac:dyDescent="0.55000000000000004">
      <c r="B4" s="96" t="s">
        <v>1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162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13" t="s">
        <v>52</v>
      </c>
      <c r="C8" s="45"/>
      <c r="D8" s="110" t="s">
        <v>53</v>
      </c>
      <c r="E8" s="110" t="s">
        <v>53</v>
      </c>
      <c r="F8" s="110" t="s">
        <v>53</v>
      </c>
      <c r="G8" s="110" t="s">
        <v>53</v>
      </c>
      <c r="H8" s="110" t="s">
        <v>53</v>
      </c>
      <c r="I8" s="110" t="s">
        <v>53</v>
      </c>
      <c r="J8" s="110" t="s">
        <v>53</v>
      </c>
      <c r="K8" s="45"/>
      <c r="L8" s="110" t="s">
        <v>3</v>
      </c>
      <c r="M8" s="45"/>
      <c r="N8" s="110" t="s">
        <v>4</v>
      </c>
      <c r="O8" s="110" t="s">
        <v>4</v>
      </c>
      <c r="P8" s="110" t="s">
        <v>4</v>
      </c>
      <c r="Q8" s="45"/>
      <c r="R8" s="110" t="s">
        <v>5</v>
      </c>
      <c r="S8" s="110" t="s">
        <v>5</v>
      </c>
      <c r="T8" s="110" t="s">
        <v>5</v>
      </c>
    </row>
    <row r="9" spans="2:28" s="4" customFormat="1" ht="63.75" customHeight="1" x14ac:dyDescent="0.55000000000000004">
      <c r="B9" s="114" t="s">
        <v>52</v>
      </c>
      <c r="C9" s="45"/>
      <c r="D9" s="111" t="s">
        <v>54</v>
      </c>
      <c r="E9" s="46"/>
      <c r="F9" s="111" t="s">
        <v>55</v>
      </c>
      <c r="G9" s="46"/>
      <c r="H9" s="111" t="s">
        <v>56</v>
      </c>
      <c r="I9" s="46"/>
      <c r="J9" s="111" t="s">
        <v>41</v>
      </c>
      <c r="K9" s="45"/>
      <c r="L9" s="111" t="s">
        <v>57</v>
      </c>
      <c r="M9" s="45"/>
      <c r="N9" s="111" t="s">
        <v>58</v>
      </c>
      <c r="O9" s="46"/>
      <c r="P9" s="111" t="s">
        <v>59</v>
      </c>
      <c r="Q9" s="45"/>
      <c r="R9" s="111" t="s">
        <v>57</v>
      </c>
      <c r="S9" s="46"/>
      <c r="T9" s="112" t="s">
        <v>51</v>
      </c>
    </row>
    <row r="10" spans="2:28" s="4" customFormat="1" ht="21.75" customHeight="1" x14ac:dyDescent="0.55000000000000004">
      <c r="B10" s="5" t="s">
        <v>213</v>
      </c>
      <c r="C10" s="5"/>
      <c r="D10" s="32" t="s">
        <v>216</v>
      </c>
      <c r="E10" s="5"/>
      <c r="F10" s="5" t="s">
        <v>203</v>
      </c>
      <c r="G10" s="5"/>
      <c r="H10" s="5" t="s">
        <v>217</v>
      </c>
      <c r="I10" s="5">
        <v>18</v>
      </c>
      <c r="J10" s="33">
        <v>18</v>
      </c>
      <c r="K10" s="5"/>
      <c r="L10" s="33">
        <v>120000000000</v>
      </c>
      <c r="M10" s="5"/>
      <c r="N10" s="33">
        <v>0</v>
      </c>
      <c r="O10" s="5"/>
      <c r="P10" s="33">
        <v>0</v>
      </c>
      <c r="Q10" s="5"/>
      <c r="R10" s="33">
        <v>120000000000</v>
      </c>
      <c r="S10" s="5"/>
      <c r="T10" s="37">
        <f>R10/'سرمایه گذاری ها'!$O$18</f>
        <v>0.10325333964149618</v>
      </c>
    </row>
    <row r="11" spans="2:28" s="4" customFormat="1" ht="21.75" customHeight="1" x14ac:dyDescent="0.55000000000000004">
      <c r="B11" s="5" t="s">
        <v>221</v>
      </c>
      <c r="C11" s="5"/>
      <c r="D11" s="32" t="s">
        <v>224</v>
      </c>
      <c r="E11" s="5"/>
      <c r="F11" s="5" t="s">
        <v>203</v>
      </c>
      <c r="G11" s="5"/>
      <c r="H11" s="5" t="s">
        <v>223</v>
      </c>
      <c r="I11" s="5"/>
      <c r="J11" s="33">
        <v>18</v>
      </c>
      <c r="K11" s="5"/>
      <c r="L11" s="33">
        <v>50000000000</v>
      </c>
      <c r="M11" s="5"/>
      <c r="N11" s="33">
        <v>0</v>
      </c>
      <c r="O11" s="5"/>
      <c r="P11" s="33">
        <v>0</v>
      </c>
      <c r="Q11" s="5"/>
      <c r="R11" s="33">
        <v>50000000000</v>
      </c>
      <c r="S11" s="5"/>
      <c r="T11" s="37">
        <f>R11/'سرمایه گذاری ها'!$O$18</f>
        <v>4.3022224850623403E-2</v>
      </c>
    </row>
    <row r="12" spans="2:28" s="4" customFormat="1" ht="21.75" customHeight="1" x14ac:dyDescent="0.55000000000000004">
      <c r="B12" s="5" t="s">
        <v>201</v>
      </c>
      <c r="C12" s="5"/>
      <c r="D12" s="32" t="s">
        <v>233</v>
      </c>
      <c r="E12" s="5"/>
      <c r="F12" s="5" t="s">
        <v>203</v>
      </c>
      <c r="G12" s="5"/>
      <c r="H12" s="5" t="s">
        <v>234</v>
      </c>
      <c r="I12" s="5"/>
      <c r="J12" s="33">
        <v>18</v>
      </c>
      <c r="K12" s="5"/>
      <c r="L12" s="33">
        <v>0</v>
      </c>
      <c r="M12" s="5"/>
      <c r="N12" s="33">
        <v>31650000000</v>
      </c>
      <c r="O12" s="5"/>
      <c r="P12" s="33">
        <v>0</v>
      </c>
      <c r="Q12" s="5"/>
      <c r="R12" s="33">
        <v>31650000000</v>
      </c>
      <c r="S12" s="5"/>
      <c r="T12" s="37">
        <f>R12/'سرمایه گذاری ها'!$O$18</f>
        <v>2.7233068330444615E-2</v>
      </c>
    </row>
    <row r="13" spans="2:28" s="4" customFormat="1" ht="21.75" customHeight="1" x14ac:dyDescent="0.55000000000000004">
      <c r="B13" s="5" t="s">
        <v>225</v>
      </c>
      <c r="C13" s="5"/>
      <c r="D13" s="32" t="s">
        <v>226</v>
      </c>
      <c r="E13" s="5"/>
      <c r="F13" s="5" t="s">
        <v>203</v>
      </c>
      <c r="G13" s="5"/>
      <c r="H13" s="5" t="s">
        <v>227</v>
      </c>
      <c r="I13" s="5"/>
      <c r="J13" s="33">
        <v>18</v>
      </c>
      <c r="K13" s="5"/>
      <c r="L13" s="33">
        <v>30000000000</v>
      </c>
      <c r="M13" s="5"/>
      <c r="N13" s="33">
        <v>0</v>
      </c>
      <c r="O13" s="5"/>
      <c r="P13" s="33">
        <v>10000000000</v>
      </c>
      <c r="Q13" s="5"/>
      <c r="R13" s="33">
        <v>20000000000</v>
      </c>
      <c r="S13" s="5"/>
      <c r="T13" s="37">
        <f>R13/'سرمایه گذاری ها'!$O$18</f>
        <v>1.7208889940249363E-2</v>
      </c>
    </row>
    <row r="14" spans="2:28" s="4" customFormat="1" ht="21.75" customHeight="1" x14ac:dyDescent="0.55000000000000004">
      <c r="B14" s="5" t="s">
        <v>228</v>
      </c>
      <c r="C14" s="5"/>
      <c r="D14" s="32" t="s">
        <v>229</v>
      </c>
      <c r="E14" s="5"/>
      <c r="F14" s="5" t="s">
        <v>60</v>
      </c>
      <c r="G14" s="5"/>
      <c r="H14" s="5" t="s">
        <v>230</v>
      </c>
      <c r="I14" s="5"/>
      <c r="J14" s="33">
        <v>0</v>
      </c>
      <c r="K14" s="5"/>
      <c r="L14" s="33">
        <v>2721003093</v>
      </c>
      <c r="M14" s="5"/>
      <c r="N14" s="33">
        <v>18076444674</v>
      </c>
      <c r="O14" s="5"/>
      <c r="P14" s="33">
        <v>18082508200</v>
      </c>
      <c r="Q14" s="5"/>
      <c r="R14" s="33">
        <v>2714939567</v>
      </c>
      <c r="S14" s="5"/>
      <c r="T14" s="37">
        <f>R14/'سرمایه گذاری ها'!$O$18</f>
        <v>2.3360548101465629E-3</v>
      </c>
    </row>
    <row r="15" spans="2:28" s="4" customFormat="1" ht="21.75" customHeight="1" x14ac:dyDescent="0.55000000000000004">
      <c r="B15" s="5" t="s">
        <v>61</v>
      </c>
      <c r="C15" s="5"/>
      <c r="D15" s="32" t="s">
        <v>212</v>
      </c>
      <c r="E15" s="5"/>
      <c r="F15" s="5" t="s">
        <v>60</v>
      </c>
      <c r="G15" s="5"/>
      <c r="H15" s="5" t="s">
        <v>65</v>
      </c>
      <c r="I15" s="5"/>
      <c r="J15" s="33">
        <v>0</v>
      </c>
      <c r="K15" s="5"/>
      <c r="L15" s="33">
        <v>18149536802</v>
      </c>
      <c r="M15" s="5"/>
      <c r="N15" s="33">
        <v>52217451872</v>
      </c>
      <c r="O15" s="5"/>
      <c r="P15" s="33">
        <v>70132549719</v>
      </c>
      <c r="Q15" s="5"/>
      <c r="R15" s="33">
        <v>234438955</v>
      </c>
      <c r="S15" s="5"/>
      <c r="T15" s="37">
        <f>R15/'سرمایه گذاری ها'!$O$18</f>
        <v>2.0172170871510364E-4</v>
      </c>
    </row>
    <row r="16" spans="2:28" s="4" customFormat="1" ht="21.75" customHeight="1" x14ac:dyDescent="0.55000000000000004">
      <c r="B16" s="5" t="s">
        <v>213</v>
      </c>
      <c r="C16" s="5"/>
      <c r="D16" s="32" t="s">
        <v>214</v>
      </c>
      <c r="E16" s="5"/>
      <c r="F16" s="5" t="s">
        <v>60</v>
      </c>
      <c r="G16" s="5"/>
      <c r="H16" s="5" t="s">
        <v>215</v>
      </c>
      <c r="I16" s="5"/>
      <c r="J16" s="33">
        <v>0</v>
      </c>
      <c r="K16" s="5"/>
      <c r="L16" s="33">
        <v>16973687</v>
      </c>
      <c r="M16" s="5"/>
      <c r="N16" s="33">
        <v>12500276414</v>
      </c>
      <c r="O16" s="5"/>
      <c r="P16" s="33">
        <v>12510870000</v>
      </c>
      <c r="Q16" s="5"/>
      <c r="R16" s="33">
        <v>6380101</v>
      </c>
      <c r="S16" s="5"/>
      <c r="T16" s="37">
        <f>R16/'سرمایه گذاری ها'!$O$18</f>
        <v>5.4897227958337446E-6</v>
      </c>
    </row>
    <row r="17" spans="2:20" s="4" customFormat="1" ht="21.75" customHeight="1" x14ac:dyDescent="0.55000000000000004">
      <c r="B17" s="5" t="s">
        <v>201</v>
      </c>
      <c r="C17" s="5"/>
      <c r="D17" s="32" t="s">
        <v>205</v>
      </c>
      <c r="E17" s="5"/>
      <c r="F17" s="5" t="s">
        <v>60</v>
      </c>
      <c r="G17" s="5"/>
      <c r="H17" s="5" t="s">
        <v>204</v>
      </c>
      <c r="I17" s="5"/>
      <c r="J17" s="33">
        <v>0</v>
      </c>
      <c r="K17" s="5"/>
      <c r="L17" s="33">
        <v>483175399</v>
      </c>
      <c r="M17" s="5"/>
      <c r="N17" s="33">
        <v>40637936171</v>
      </c>
      <c r="O17" s="5"/>
      <c r="P17" s="33">
        <v>41117440000</v>
      </c>
      <c r="Q17" s="5"/>
      <c r="R17" s="33">
        <v>3671570</v>
      </c>
      <c r="S17" s="5"/>
      <c r="T17" s="37">
        <f>R17/'سرمایه گذاری ها'!$O$18</f>
        <v>3.1591822018960676E-6</v>
      </c>
    </row>
    <row r="18" spans="2:20" s="4" customFormat="1" ht="21.75" customHeight="1" x14ac:dyDescent="0.55000000000000004">
      <c r="B18" s="5" t="s">
        <v>221</v>
      </c>
      <c r="C18" s="5"/>
      <c r="D18" s="32" t="s">
        <v>222</v>
      </c>
      <c r="E18" s="5"/>
      <c r="F18" s="5" t="s">
        <v>60</v>
      </c>
      <c r="G18" s="5"/>
      <c r="H18" s="5" t="s">
        <v>223</v>
      </c>
      <c r="I18" s="5"/>
      <c r="J18" s="33">
        <v>0</v>
      </c>
      <c r="K18" s="5"/>
      <c r="L18" s="33">
        <v>822357698</v>
      </c>
      <c r="M18" s="5"/>
      <c r="N18" s="33">
        <v>821919397</v>
      </c>
      <c r="O18" s="5"/>
      <c r="P18" s="33">
        <v>1642328400</v>
      </c>
      <c r="Q18" s="5"/>
      <c r="R18" s="33">
        <v>1948695</v>
      </c>
      <c r="S18" s="5"/>
      <c r="T18" s="37">
        <f>R18/'سرمایه گذاری ها'!$O$18</f>
        <v>1.6767438891057114E-6</v>
      </c>
    </row>
    <row r="19" spans="2:20" s="4" customFormat="1" ht="21.75" customHeight="1" x14ac:dyDescent="0.55000000000000004">
      <c r="B19" s="5" t="s">
        <v>66</v>
      </c>
      <c r="C19" s="5"/>
      <c r="D19" s="32" t="s">
        <v>231</v>
      </c>
      <c r="E19" s="5"/>
      <c r="F19" s="5" t="s">
        <v>64</v>
      </c>
      <c r="G19" s="5"/>
      <c r="H19" s="5" t="s">
        <v>232</v>
      </c>
      <c r="I19" s="5"/>
      <c r="J19" s="33">
        <v>0</v>
      </c>
      <c r="K19" s="5"/>
      <c r="L19" s="33">
        <v>120000</v>
      </c>
      <c r="M19" s="5"/>
      <c r="N19" s="33">
        <v>1000000</v>
      </c>
      <c r="O19" s="5"/>
      <c r="P19" s="33">
        <v>0</v>
      </c>
      <c r="Q19" s="5"/>
      <c r="R19" s="33">
        <v>1120000</v>
      </c>
      <c r="S19" s="5"/>
      <c r="T19" s="37">
        <f>R19/'سرمایه گذاری ها'!$O$18</f>
        <v>9.6369783665396425E-7</v>
      </c>
    </row>
    <row r="20" spans="2:20" s="4" customFormat="1" ht="21.75" customHeight="1" x14ac:dyDescent="0.55000000000000004">
      <c r="B20" s="5" t="s">
        <v>201</v>
      </c>
      <c r="C20" s="5"/>
      <c r="D20" s="32" t="s">
        <v>202</v>
      </c>
      <c r="E20" s="5"/>
      <c r="F20" s="5" t="s">
        <v>203</v>
      </c>
      <c r="G20" s="5"/>
      <c r="H20" s="5" t="s">
        <v>204</v>
      </c>
      <c r="I20" s="5"/>
      <c r="J20" s="33">
        <v>18</v>
      </c>
      <c r="K20" s="5"/>
      <c r="L20" s="33">
        <v>1000000</v>
      </c>
      <c r="M20" s="5"/>
      <c r="N20" s="33">
        <v>31467000000</v>
      </c>
      <c r="O20" s="5"/>
      <c r="P20" s="33">
        <v>31467000000</v>
      </c>
      <c r="Q20" s="5"/>
      <c r="R20" s="33">
        <v>1000000</v>
      </c>
      <c r="S20" s="5"/>
      <c r="T20" s="37">
        <f>R20/'سرمایه گذاری ها'!$O$18</f>
        <v>8.6044449701246811E-7</v>
      </c>
    </row>
    <row r="21" spans="2:20" s="4" customFormat="1" ht="21.75" customHeight="1" x14ac:dyDescent="0.55000000000000004">
      <c r="B21" s="5" t="s">
        <v>218</v>
      </c>
      <c r="C21" s="5"/>
      <c r="D21" s="32" t="s">
        <v>219</v>
      </c>
      <c r="E21" s="5"/>
      <c r="F21" s="5" t="s">
        <v>60</v>
      </c>
      <c r="G21" s="5"/>
      <c r="H21" s="5" t="s">
        <v>220</v>
      </c>
      <c r="I21" s="5"/>
      <c r="J21" s="33">
        <v>0</v>
      </c>
      <c r="K21" s="5"/>
      <c r="L21" s="33">
        <v>256354</v>
      </c>
      <c r="M21" s="5"/>
      <c r="N21" s="33">
        <v>702107</v>
      </c>
      <c r="O21" s="5"/>
      <c r="P21" s="33">
        <v>420000</v>
      </c>
      <c r="Q21" s="5"/>
      <c r="R21" s="33">
        <v>538461</v>
      </c>
      <c r="S21" s="5"/>
      <c r="T21" s="37">
        <f>R21/'سرمایه گذاری ها'!$O$18</f>
        <v>4.6331580430583058E-7</v>
      </c>
    </row>
    <row r="22" spans="2:20" s="4" customFormat="1" ht="21.75" customHeight="1" x14ac:dyDescent="0.55000000000000004">
      <c r="B22" s="5" t="s">
        <v>210</v>
      </c>
      <c r="C22" s="5"/>
      <c r="D22" s="32" t="s">
        <v>211</v>
      </c>
      <c r="E22" s="5"/>
      <c r="F22" s="5" t="s">
        <v>64</v>
      </c>
      <c r="G22" s="5"/>
      <c r="H22" s="5" t="s">
        <v>209</v>
      </c>
      <c r="I22" s="5"/>
      <c r="J22" s="33">
        <v>0</v>
      </c>
      <c r="K22" s="5"/>
      <c r="L22" s="33">
        <v>1044740</v>
      </c>
      <c r="M22" s="5"/>
      <c r="N22" s="33">
        <v>0</v>
      </c>
      <c r="O22" s="5"/>
      <c r="P22" s="33">
        <v>520000</v>
      </c>
      <c r="Q22" s="5"/>
      <c r="R22" s="33">
        <v>524740</v>
      </c>
      <c r="S22" s="5"/>
      <c r="T22" s="37">
        <f>R22/'سرمایه گذاری ها'!$O$18</f>
        <v>4.5150964536232251E-7</v>
      </c>
    </row>
    <row r="23" spans="2:20" s="4" customFormat="1" ht="21.75" customHeight="1" x14ac:dyDescent="0.55000000000000004">
      <c r="B23" s="5" t="s">
        <v>201</v>
      </c>
      <c r="C23" s="5"/>
      <c r="D23" s="32" t="s">
        <v>208</v>
      </c>
      <c r="E23" s="5"/>
      <c r="F23" s="5" t="s">
        <v>207</v>
      </c>
      <c r="G23" s="5"/>
      <c r="H23" s="5" t="s">
        <v>209</v>
      </c>
      <c r="I23" s="5"/>
      <c r="J23" s="33">
        <v>0</v>
      </c>
      <c r="K23" s="5"/>
      <c r="L23" s="33">
        <v>10000</v>
      </c>
      <c r="M23" s="5"/>
      <c r="N23" s="33">
        <v>0</v>
      </c>
      <c r="O23" s="5"/>
      <c r="P23" s="33">
        <v>0</v>
      </c>
      <c r="Q23" s="5"/>
      <c r="R23" s="33">
        <v>10000</v>
      </c>
      <c r="S23" s="5"/>
      <c r="T23" s="37">
        <f>R23/'سرمایه گذاری ها'!$O$18</f>
        <v>8.6044449701246815E-9</v>
      </c>
    </row>
    <row r="24" spans="2:20" s="4" customFormat="1" ht="21.75" customHeight="1" x14ac:dyDescent="0.55000000000000004">
      <c r="B24" s="5" t="s">
        <v>201</v>
      </c>
      <c r="C24" s="5"/>
      <c r="D24" s="32" t="s">
        <v>206</v>
      </c>
      <c r="E24" s="5"/>
      <c r="F24" s="5" t="s">
        <v>207</v>
      </c>
      <c r="G24" s="5"/>
      <c r="H24" s="5" t="s">
        <v>204</v>
      </c>
      <c r="I24" s="5"/>
      <c r="J24" s="33">
        <v>0</v>
      </c>
      <c r="K24" s="5"/>
      <c r="L24" s="33">
        <v>1000</v>
      </c>
      <c r="M24" s="5"/>
      <c r="N24" s="33">
        <v>0</v>
      </c>
      <c r="O24" s="5"/>
      <c r="P24" s="33">
        <v>0</v>
      </c>
      <c r="Q24" s="5"/>
      <c r="R24" s="33">
        <v>1000</v>
      </c>
      <c r="S24" s="5"/>
      <c r="T24" s="37">
        <f>R24/'سرمایه گذاری ها'!$O$18</f>
        <v>8.6044449701246813E-10</v>
      </c>
    </row>
    <row r="25" spans="2:20" ht="21.75" customHeight="1" thickBot="1" x14ac:dyDescent="0.6">
      <c r="B25" s="83" t="s">
        <v>147</v>
      </c>
      <c r="C25" s="83"/>
      <c r="D25" s="83"/>
      <c r="E25" s="83"/>
      <c r="F25" s="83"/>
      <c r="G25" s="83"/>
      <c r="H25" s="83"/>
      <c r="I25" s="83"/>
      <c r="J25" s="83"/>
      <c r="L25" s="10">
        <f>SUM(L10:L24)</f>
        <v>222195478773</v>
      </c>
      <c r="N25" s="10">
        <f>SUM(N10:N24)</f>
        <v>187372730635</v>
      </c>
      <c r="P25" s="10">
        <f>SUM(P10:P24)</f>
        <v>184953636319</v>
      </c>
      <c r="R25" s="10">
        <f>SUM(R10:R24)</f>
        <v>224614573089</v>
      </c>
      <c r="T25" s="36">
        <f>SUM(T10:T24)</f>
        <v>0.19326837336323482</v>
      </c>
    </row>
    <row r="26" spans="2:20" ht="21.75" customHeight="1" thickTop="1" x14ac:dyDescent="0.55000000000000004"/>
    <row r="27" spans="2:20" ht="35.25" customHeight="1" x14ac:dyDescent="0.8">
      <c r="J27" s="71">
        <v>6</v>
      </c>
    </row>
  </sheetData>
  <sortState xmlns:xlrd2="http://schemas.microsoft.com/office/spreadsheetml/2017/richdata2" ref="B10:T24">
    <sortCondition descending="1" ref="R10:R24"/>
  </sortState>
  <mergeCells count="17"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</mergeCells>
  <printOptions horizontalCentered="1" verticalCentered="1"/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2"/>
  <sheetViews>
    <sheetView rightToLeft="1" topLeftCell="A6" workbookViewId="0">
      <selection activeCell="A2" sqref="A2:N22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96" t="s">
        <v>164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28" ht="30" x14ac:dyDescent="0.6">
      <c r="B3" s="96" t="s">
        <v>0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28" ht="30" x14ac:dyDescent="0.6">
      <c r="B4" s="96" t="s">
        <v>1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28" ht="117" customHeight="1" x14ac:dyDescent="0.6"/>
    <row r="6" spans="2:28" s="2" customFormat="1" ht="30" x14ac:dyDescent="0.55000000000000004">
      <c r="B6" s="14" t="s">
        <v>163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16" t="s">
        <v>155</v>
      </c>
      <c r="D7" s="96" t="s">
        <v>5</v>
      </c>
      <c r="E7" s="96" t="s">
        <v>5</v>
      </c>
      <c r="F7" s="96" t="s">
        <v>5</v>
      </c>
      <c r="G7" s="96" t="s">
        <v>5</v>
      </c>
      <c r="H7" s="96" t="s">
        <v>5</v>
      </c>
      <c r="I7" s="96" t="s">
        <v>5</v>
      </c>
      <c r="J7" s="96" t="s">
        <v>5</v>
      </c>
      <c r="K7" s="96" t="s">
        <v>5</v>
      </c>
      <c r="L7" s="96" t="s">
        <v>5</v>
      </c>
      <c r="M7" s="96" t="s">
        <v>5</v>
      </c>
      <c r="N7" s="96" t="s">
        <v>5</v>
      </c>
    </row>
    <row r="8" spans="2:28" ht="30" x14ac:dyDescent="0.6">
      <c r="B8" s="116" t="s">
        <v>2</v>
      </c>
      <c r="D8" s="115" t="s">
        <v>6</v>
      </c>
      <c r="E8" s="27"/>
      <c r="F8" s="115" t="s">
        <v>43</v>
      </c>
      <c r="G8" s="27"/>
      <c r="H8" s="115" t="s">
        <v>44</v>
      </c>
      <c r="I8" s="27"/>
      <c r="J8" s="115" t="s">
        <v>45</v>
      </c>
      <c r="K8" s="27"/>
      <c r="L8" s="115" t="s">
        <v>46</v>
      </c>
      <c r="M8" s="27"/>
      <c r="N8" s="115" t="s">
        <v>47</v>
      </c>
    </row>
    <row r="11" spans="2:28" ht="22.5" thickBot="1" x14ac:dyDescent="0.65">
      <c r="B11" s="2" t="s">
        <v>147</v>
      </c>
      <c r="D11" s="22"/>
      <c r="F11" s="22"/>
      <c r="H11" s="22"/>
      <c r="J11" s="22"/>
      <c r="L11" s="22"/>
      <c r="N11" s="22"/>
    </row>
    <row r="12" spans="2:28" ht="21.75" thickTop="1" x14ac:dyDescent="0.6"/>
    <row r="22" spans="8:8" ht="30" x14ac:dyDescent="0.75">
      <c r="H22" s="72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B18"/>
  <sheetViews>
    <sheetView rightToLeft="1" workbookViewId="0">
      <selection activeCell="H18" sqref="A2:H18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96" t="s">
        <v>164</v>
      </c>
      <c r="C2" s="96"/>
      <c r="D2" s="96"/>
      <c r="E2" s="96"/>
      <c r="F2" s="96"/>
      <c r="G2" s="96"/>
      <c r="H2" s="96"/>
    </row>
    <row r="3" spans="2:28" ht="30" x14ac:dyDescent="0.55000000000000004">
      <c r="B3" s="96" t="s">
        <v>67</v>
      </c>
      <c r="C3" s="96"/>
      <c r="D3" s="96"/>
      <c r="E3" s="96"/>
      <c r="F3" s="96"/>
      <c r="G3" s="96"/>
      <c r="H3" s="96"/>
    </row>
    <row r="4" spans="2:28" ht="30" x14ac:dyDescent="0.55000000000000004">
      <c r="B4" s="96" t="s">
        <v>1</v>
      </c>
      <c r="C4" s="96"/>
      <c r="D4" s="96"/>
      <c r="E4" s="96"/>
      <c r="F4" s="96"/>
      <c r="G4" s="96"/>
      <c r="H4" s="96"/>
    </row>
    <row r="5" spans="2:28" ht="64.5" customHeight="1" x14ac:dyDescent="0.55000000000000004"/>
    <row r="6" spans="2:28" ht="30" x14ac:dyDescent="0.55000000000000004">
      <c r="B6" s="14" t="s">
        <v>267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17" t="s">
        <v>71</v>
      </c>
      <c r="C8" s="49"/>
      <c r="D8" s="117" t="s">
        <v>57</v>
      </c>
      <c r="E8" s="49"/>
      <c r="F8" s="117" t="s">
        <v>134</v>
      </c>
      <c r="G8" s="49"/>
      <c r="H8" s="117" t="s">
        <v>12</v>
      </c>
    </row>
    <row r="9" spans="2:28" s="4" customFormat="1" x14ac:dyDescent="0.55000000000000004">
      <c r="B9" s="4" t="s">
        <v>146</v>
      </c>
      <c r="D9" s="31">
        <f>'درآمد سپرده بانکی'!F24</f>
        <v>8601537724</v>
      </c>
      <c r="F9" s="51">
        <f>D9/$D$13</f>
        <v>-7.0928784315712177</v>
      </c>
      <c r="G9" s="6"/>
      <c r="H9" s="51">
        <f>D9/'سرمایه گذاری ها'!$O$18</f>
        <v>7.4011458004609497E-3</v>
      </c>
    </row>
    <row r="10" spans="2:28" s="4" customFormat="1" x14ac:dyDescent="0.55000000000000004">
      <c r="B10" s="4" t="s">
        <v>145</v>
      </c>
      <c r="D10" s="31">
        <f>'سرمایه‌گذاری در اوراق بهادار'!J36</f>
        <v>-1118406000</v>
      </c>
      <c r="F10" s="51">
        <f>D10/$D$13</f>
        <v>0.9222441439750918</v>
      </c>
      <c r="G10" s="6"/>
      <c r="H10" s="51">
        <f>D10/'سرمایه گذاری ها'!$O$18</f>
        <v>-9.623262881257264E-4</v>
      </c>
    </row>
    <row r="11" spans="2:28" s="4" customFormat="1" x14ac:dyDescent="0.55000000000000004">
      <c r="B11" s="4" t="s">
        <v>144</v>
      </c>
      <c r="D11" s="31">
        <f>'سرمایه‌گذاری در سهام'!J67</f>
        <v>-8697030748</v>
      </c>
      <c r="F11" s="51">
        <f>D11/$D$13</f>
        <v>7.1716225389655568</v>
      </c>
      <c r="G11" s="6"/>
      <c r="H11" s="51">
        <f>D11/'سرمایه گذاری ها'!$O$18</f>
        <v>-7.4833122474648288E-3</v>
      </c>
    </row>
    <row r="12" spans="2:28" s="4" customFormat="1" x14ac:dyDescent="0.55000000000000004">
      <c r="B12" s="4" t="s">
        <v>141</v>
      </c>
      <c r="D12" s="31">
        <f>'سایر درآمدها'!D13</f>
        <v>1198453</v>
      </c>
      <c r="F12" s="51">
        <f>D12/$D$13</f>
        <v>-9.8825136943058302E-4</v>
      </c>
      <c r="G12" s="6"/>
      <c r="H12" s="51">
        <f>D12/'سرمایه گذاری ها'!$O$18</f>
        <v>1.0312022887780834E-6</v>
      </c>
    </row>
    <row r="13" spans="2:28" ht="24.75" thickBot="1" x14ac:dyDescent="0.65">
      <c r="B13" s="34" t="s">
        <v>147</v>
      </c>
      <c r="D13" s="92">
        <f>SUM(D9:D12)</f>
        <v>-1212700571</v>
      </c>
      <c r="E13" s="28"/>
      <c r="F13" s="93">
        <f>SUM(F9:F12)</f>
        <v>1</v>
      </c>
      <c r="G13" s="82"/>
      <c r="H13" s="94">
        <f>SUM(H9:H10)</f>
        <v>6.438819512335223E-3</v>
      </c>
    </row>
    <row r="14" spans="2:28" ht="21.75" thickTop="1" x14ac:dyDescent="0.55000000000000004"/>
    <row r="18" spans="4:4" ht="27" customHeight="1" x14ac:dyDescent="0.75">
      <c r="D18" s="73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Sheet1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Amir Firouzi</cp:lastModifiedBy>
  <cp:lastPrinted>2021-12-28T17:18:10Z</cp:lastPrinted>
  <dcterms:created xsi:type="dcterms:W3CDTF">2021-12-28T12:49:50Z</dcterms:created>
  <dcterms:modified xsi:type="dcterms:W3CDTF">2021-12-28T17:44:30Z</dcterms:modified>
</cp:coreProperties>
</file>